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7680" activeTab="1"/>
  </bookViews>
  <sheets>
    <sheet name="9мес2011" sheetId="1" r:id="rId1"/>
    <sheet name="2011 ито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<sst xmlns="http://schemas.openxmlformats.org/spreadsheetml/2006/main" count="911" uniqueCount="395">
  <si>
    <t xml:space="preserve">приложение 3 </t>
  </si>
  <si>
    <t>ОТЧЕТ</t>
  </si>
  <si>
    <t xml:space="preserve">о выполнении долгосрочных целевых программ </t>
  </si>
  <si>
    <t>Михайловского муниципального района за 9 месяцев 2011 года</t>
  </si>
  <si>
    <t>Цель, задачи, мероприятия</t>
  </si>
  <si>
    <t>Финансовые затраты, тыс. руб.</t>
  </si>
  <si>
    <t>Уточненный план</t>
  </si>
  <si>
    <t>Исполнено</t>
  </si>
  <si>
    <t>Исполнитель</t>
  </si>
  <si>
    <t>Внебюджетные</t>
  </si>
  <si>
    <t>Бюджетные</t>
  </si>
  <si>
    <t>Показатели результативности выполнения Программ</t>
  </si>
  <si>
    <t>наименование показателя</t>
  </si>
  <si>
    <t>ед. изм.</t>
  </si>
  <si>
    <t>Базовое значение</t>
  </si>
  <si>
    <t>План</t>
  </si>
  <si>
    <t>факт</t>
  </si>
  <si>
    <t>Утвержденный план</t>
  </si>
  <si>
    <t>"Социальное развитие села в Михайловском муниципальном районе на 2011 - 2013 годы"</t>
  </si>
  <si>
    <t>Цель: Улучшение качества жизни сельского населения</t>
  </si>
  <si>
    <t xml:space="preserve">Задачи: Улучшение жизненных условий граждан, проиживающих в сельской местности, рбеспечение доступным жильем молодых семей и молодых специалистов 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</si>
  <si>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</si>
  <si>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 xml:space="preserve">Отдел сельского хозяйства управления экономики </t>
  </si>
  <si>
    <t xml:space="preserve">приобретение жилья </t>
  </si>
  <si>
    <t>кв. м.</t>
  </si>
  <si>
    <t>"Развитие физической культуры и спорта в Михайловском муниципальном районе на 2006 - 2015 годы"</t>
  </si>
  <si>
    <t>Цель: создание оптимальных условий для развития физической культуры и спорта в районе</t>
  </si>
  <si>
    <t>Задачи: повышение качества физического воспитания; вовлеч6ение граждан к систематическим занятиям физической культурой и спортом</t>
  </si>
  <si>
    <t>Мероприятия: районные соревнования по волейболу, футболу, н/теннису, тяжелой атлетике, спартакиада трудовых коллективов, участие в краевых соревнования</t>
  </si>
  <si>
    <t>управление культуры и внутренней политики</t>
  </si>
  <si>
    <t>600, 00</t>
  </si>
  <si>
    <t>кол-во мероприятий</t>
  </si>
  <si>
    <t>ед.</t>
  </si>
  <si>
    <t>"Патриотическое воспитание граждан Михайловского муниципального района на 2006 - 2010 годы" и на 2011 год</t>
  </si>
  <si>
    <t>Цель: развитие и совершенствование системы патриотического воспитания граждан</t>
  </si>
  <si>
    <t xml:space="preserve">Задачи: повышение роли администрации района и общественных структур в формировании у граждан района патриотического сознания </t>
  </si>
  <si>
    <t>Мероприятия: проведение районных фестивалей:"Афганский ветер", "Земли Михайловской таланты", Фестиваль национальных культур, районные праздничные мероприяти, участие в краевых мероприятиях</t>
  </si>
  <si>
    <t>чел.</t>
  </si>
  <si>
    <t>"Сохранение и развитие культуры Михайловского муниципального района на 2007 - 2015 годы"</t>
  </si>
  <si>
    <t>Цель: Сохранение культурного потенциала и наследия Михайловского района</t>
  </si>
  <si>
    <t>Задачи: формирование деятельности культурного пространства; создание условий для возможности доступа к культурным ценностям жителей района, поддержка многообразия культурной жизни, культурных инноваций</t>
  </si>
  <si>
    <t>Цель: сохранение культурного потенциала инаследия Михайловского района</t>
  </si>
  <si>
    <t>Задачи: формирование деятельности культурного пространства; создание условий для возможного доступа к культурным ценностям жителей Михайловского муниципального района; поддержка многообразия культурной жизни, культурных инноваций</t>
  </si>
  <si>
    <t>"Развитие архивного дела в Михайловском муниципальном районе на 2009 - 2011 годы"</t>
  </si>
  <si>
    <t xml:space="preserve">Цель: создание условий для удовлетворения потребностей граждан, той или иной информации содержащейся в документах муниципального архивного фонда; обеспечение безопасности (документоведение) Михайловского муниципального района, поселений и организаций - источников комплектования Михайловского муниципального фонда </t>
  </si>
  <si>
    <t xml:space="preserve">Задачи: обеспечение условий хранения архивных документов </t>
  </si>
  <si>
    <t xml:space="preserve">Архивный отдел </t>
  </si>
  <si>
    <t>"Программа модернизации здравоохранения Михайловского муниципального района Приморского края на 2011 -2012 годы"</t>
  </si>
  <si>
    <t>Цель: Приведение помещений ЛПУ требованиям СанПиН</t>
  </si>
  <si>
    <t>Задача: Ремонт помещений</t>
  </si>
  <si>
    <t>"Неотложные меры борьбы с туберкулезом в Михайловском районе на 2009 - 2011 годы"</t>
  </si>
  <si>
    <t>Цель: Раннее выявление больных туберкулезом</t>
  </si>
  <si>
    <t>Задача: Обследование населения отдаленных населенных пунктом передвижным флюорографом</t>
  </si>
  <si>
    <t>ММУ "Михайловская ЦРБ"</t>
  </si>
  <si>
    <t>обследовние лиц</t>
  </si>
  <si>
    <t>%</t>
  </si>
  <si>
    <t xml:space="preserve">доля граждан, положительно оценивающих результаты проведения мероприятия по патриот.воспитанию </t>
  </si>
  <si>
    <t>кол-во выполненных ОМС мероприятий по патриотическому воспитанию по отношению к запланирован. кол-ву</t>
  </si>
  <si>
    <t xml:space="preserve">кол-во историко-патриотических, героико-патриотических и военно-патриотических комнат </t>
  </si>
  <si>
    <t>доля граждан,участвующих в мероприятиях по отношению к общему кол-ву граждан</t>
  </si>
  <si>
    <t>кол-во подготовленных организаторов и специалистов патриотического воспитания</t>
  </si>
  <si>
    <t>кол-во действующих патриотич.кружков, клубов</t>
  </si>
  <si>
    <t>"Комплексная Программа профилактики правонарушений в Михайловском муниципальном районе на 2011 - 2013 годы"</t>
  </si>
  <si>
    <t xml:space="preserve">Цель: обеспечение безопасности граждан на территории Михайловского муниципального района </t>
  </si>
  <si>
    <t>Задачи:снижение уровня преступности, воссоздание системы социальной профилактики правонарушени,выявление и устранение причин и условий, способствующих совершнеию правонарушений и т.д.</t>
  </si>
  <si>
    <t>Мероприятия:</t>
  </si>
  <si>
    <t xml:space="preserve">п.3.1.1 проведение в школах мероприятий, направленных на усиление родительской ответственности  </t>
  </si>
  <si>
    <t>п.3.1.4 проведение комплексных оздоровительных, физкультурно-спортивых и агитационных мероприятий</t>
  </si>
  <si>
    <t>управление по вопросам образования, МОУ "МСО ОУ"</t>
  </si>
  <si>
    <t xml:space="preserve">управление по вопросам образования, МОУ "МСО ОУ", отдел информационно-досуговогообслуживания населения, учреждение культуры </t>
  </si>
  <si>
    <t xml:space="preserve">60    местный бюджет </t>
  </si>
  <si>
    <t xml:space="preserve">300,0 местный бюджет </t>
  </si>
  <si>
    <t xml:space="preserve">п.3.1.5 реализовать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 </t>
  </si>
  <si>
    <t xml:space="preserve">50,0 бюджет поселений </t>
  </si>
  <si>
    <t>п.3.2.1 принять меры по предупреждению правонарушений…(тревожные кнопки, инкасация, страхование)</t>
  </si>
  <si>
    <t>Рукодители предприятий, бюджетные учреждения</t>
  </si>
  <si>
    <t xml:space="preserve">100,0  средства предприятий </t>
  </si>
  <si>
    <t xml:space="preserve">50,0- местный бюджет; 10,0 -бюджет поселений </t>
  </si>
  <si>
    <t>п.3.2.2 выработать систему мер по контролю за обеспечением технической укрепленности и противопожарной безопасности</t>
  </si>
  <si>
    <t xml:space="preserve">руководители предприятий, организаций, учреждений </t>
  </si>
  <si>
    <t>п.3.3.1обеспечить участие общественности в деятельности формирования ДНД…</t>
  </si>
  <si>
    <t>МОБ ОВД по Михайловскому району</t>
  </si>
  <si>
    <t>60,0-бюджет поселений</t>
  </si>
  <si>
    <t>п.3.3.2 возродить движение юных помощников милиции.., кружки по изучению уголовного и административного законодательства</t>
  </si>
  <si>
    <t xml:space="preserve">ОВД, управление по вопросам образования, МОУ "МСО ОУ" </t>
  </si>
  <si>
    <t>100,0-бюджет района</t>
  </si>
  <si>
    <t>п.3.4.1продолжить работу детских организаций патриотической направленности</t>
  </si>
  <si>
    <t xml:space="preserve">управление по вопросам образования, МОУ "МСО ОУ" </t>
  </si>
  <si>
    <t>30,0-местный бюджет</t>
  </si>
  <si>
    <t>ОВД, КДН и ЗП, ОСЗН, МОУ "МСО ОУ"</t>
  </si>
  <si>
    <t>п.3.4.1.2 проведение семинаров, лекций для школьников о профилактике и борьбе с незаконным оборотом и употреблением наркотиков, пьянством</t>
  </si>
  <si>
    <t>п.3.4.1.3 организация совместных рейдов в неблагополучные семьи (приобретение ГСМ)</t>
  </si>
  <si>
    <t xml:space="preserve">главы поселений, отдел жизнеобеспечения, ОВД, газета "Вперед" </t>
  </si>
  <si>
    <t xml:space="preserve">  </t>
  </si>
  <si>
    <t>10,0-местный бюджет</t>
  </si>
  <si>
    <t>п. 3.4.4.1 проведение мониторинга наркоситуации в районе</t>
  </si>
  <si>
    <t>п.3.4.2.1 организовать информирование граждан о действиях при угрозе возникновения террористических актов</t>
  </si>
  <si>
    <t xml:space="preserve">МВКПП,оперативный штаб, ОВД </t>
  </si>
  <si>
    <t>20,0-местный бюджет</t>
  </si>
  <si>
    <t xml:space="preserve">п.3.4.2.2 принятие мер к пресечению распространения наркотических средств и психотропных веществ </t>
  </si>
  <si>
    <t>ОВД, МКИО, МОУ "МСО ОУ"</t>
  </si>
  <si>
    <t>50,0-местный бюджет</t>
  </si>
  <si>
    <t xml:space="preserve">п.3.4.5.1создать наблюдательные советы(комиссии, общественные организации </t>
  </si>
  <si>
    <t xml:space="preserve">ГУИН, главы поселений, КГУ ЦЗН </t>
  </si>
  <si>
    <t>10,0-бюджет поселений</t>
  </si>
  <si>
    <t xml:space="preserve">п.3.4.6.2 оборудовать места с массовым пребыванием граждан автопатрулями </t>
  </si>
  <si>
    <t xml:space="preserve">п.3.4.6.3 приобретение автотранспорта для нужд ГИБДД (3 единицы) </t>
  </si>
  <si>
    <t>администрация района</t>
  </si>
  <si>
    <t>250,0-местный бюджет</t>
  </si>
  <si>
    <t>п.3.4.6.4 приобретение переносного сканера</t>
  </si>
  <si>
    <t xml:space="preserve">20,0 - местный бюджет </t>
  </si>
  <si>
    <t>п.3.4.6.5 приобретение регистраторов автомобильных (5 шт.)</t>
  </si>
  <si>
    <t xml:space="preserve">п.3.4.6.7 приобретение мобильных радиостанций для нужд ГИБДД </t>
  </si>
  <si>
    <t xml:space="preserve">16,0 - местный бюджет </t>
  </si>
  <si>
    <t xml:space="preserve">15,0 - местный бюджет </t>
  </si>
  <si>
    <t>п.3.4.6.8 приобретение сигнальных говорящих устройств (3 шт.)</t>
  </si>
  <si>
    <t>п.3.4.7.2 разработать и распространить среди населения памятки о порядке действия при совершеии в отношении них правонарушений</t>
  </si>
  <si>
    <t xml:space="preserve">МВКПП, МОБ ОВД, специалист ГО  и ЧС, администрации района </t>
  </si>
  <si>
    <t xml:space="preserve">10,0 - местный бюджет </t>
  </si>
  <si>
    <t>п.3.4.7.3 оптимизировать кол-во служебных помещений участковых уполномоченных милиции</t>
  </si>
  <si>
    <t xml:space="preserve">МОБ ОВД, главы поселений </t>
  </si>
  <si>
    <t xml:space="preserve">50,0 - бюджет поселений </t>
  </si>
  <si>
    <t xml:space="preserve">п.3.4.7.6 обеспечение сотовой связю службы участковых уполномоченных милиции </t>
  </si>
  <si>
    <t xml:space="preserve">20,0 - бюджет поселений </t>
  </si>
  <si>
    <t xml:space="preserve">п.4.4.приобретение научно-методических материалов, программных, печатных и электронных учебных пособий для школ </t>
  </si>
  <si>
    <t xml:space="preserve"> </t>
  </si>
  <si>
    <t>"Модернизация системы общего образования Михайловского муниципального района в 2011 году"</t>
  </si>
  <si>
    <t>Цель: модернизация системы общего образования в Михайловском муниципальном районе; преодоление отставания материально-технической базы и ресурсного обеспечения общеобразовательных учреждений района от уровня современных требований</t>
  </si>
  <si>
    <t>Задачи: обеспечение качественных условий обучения; обеспечение общеобразовательных учреждений учебниками и учебными пособиями 1-2 классов в соответствии с ФГОС</t>
  </si>
  <si>
    <t>Меропиятия:</t>
  </si>
  <si>
    <t>1. Проведение текущего ремонта</t>
  </si>
  <si>
    <t xml:space="preserve">управление по вопросам образования </t>
  </si>
  <si>
    <t xml:space="preserve">кол-во школ </t>
  </si>
  <si>
    <t>"Организация летнего отдыха, оздоровления и занятости детей и подростков                                                                                                                                                                           Михайловского муниципального района в 2011 году"</t>
  </si>
  <si>
    <t xml:space="preserve">2.Оплата стоимости учебно-производственного , технологического, спортивного, компьютерного и прочего оборудования </t>
  </si>
  <si>
    <t xml:space="preserve">Цель: усовершенствование правовых, экономических и организационных условий, направленных на сохранение и стабилизацию системы летнего отдыха </t>
  </si>
  <si>
    <t>Задача: обеспечение права каждого школьника на полноценный отдых в каникулярное время; пропаганда здорового образа жизни, развитие потребностей к активным занятиям физической культурой и спортом, развитие массовых видов детского туризма</t>
  </si>
  <si>
    <t xml:space="preserve">Мероприятия: </t>
  </si>
  <si>
    <t>1. Софинансирование расходных обязательств муниципального образования на организацию летнего отдыха детей в части оплаты набора продуктов питания в день для учащихся, находящихся в пришкольных оздоровительных лагерях</t>
  </si>
  <si>
    <t xml:space="preserve">управление по вопросам образования администрации Михайловского муниципального района </t>
  </si>
  <si>
    <t>кол-во школ</t>
  </si>
  <si>
    <t xml:space="preserve">кол-во школ         число детей </t>
  </si>
  <si>
    <t>ед.        чел.</t>
  </si>
  <si>
    <t xml:space="preserve">15                  1736 </t>
  </si>
  <si>
    <t>"Комплексные меры по противодействию употреблению наркотиков в Михайловском муниципальном районе на 2011 - 2015 годы"</t>
  </si>
  <si>
    <t>Цель: создание условий для приостановления роста злаупотребления наркотиками их их незаконного оборта;  сокращение наркомании</t>
  </si>
  <si>
    <t>Задачи: сокращение масштабов распространения наркомании и связанных с ней преступности и правонарушений; осуществление антинаркотической пропаганды и формирование негативного общественного мнения потребления наркотиков</t>
  </si>
  <si>
    <t xml:space="preserve">п.2.1. работа выездных бригад психолога, нарколога и психиатра для работы среди групп населения входящих в "зону риска" с приобретением фильмов и наглядной агитации для слушателей </t>
  </si>
  <si>
    <t>п.2.5. организация летнего труда и отдыха детей и молодежи из ассоциальных, малообеспеченных семей</t>
  </si>
  <si>
    <t xml:space="preserve">п.2.6. проведение районных семинаров:     1). технология проведения групповой и индивидуальной профилактической работы (для классных руководителей                                  2). профилактические работы с дошкольниками и их родителями                                                  3). организация профилактической работы среди детей, занимающихся спортом </t>
  </si>
  <si>
    <t xml:space="preserve">п.2.7 проведение мониторинга и создание банка реализуемых в учреждениях образования программ по профилактике употребления ПАВ </t>
  </si>
  <si>
    <t xml:space="preserve">п.2.9 трудоустройство на временные работы подростков 14-17 лет </t>
  </si>
  <si>
    <t>п.2.11 организация и проведение спортивных и культурномассовых мероприятий под девизом "Спорт против наркотиков"</t>
  </si>
  <si>
    <t>п.2.12 проведение конкурса профилактических проектов среди детских организаций</t>
  </si>
  <si>
    <t>Всего по программе</t>
  </si>
  <si>
    <t xml:space="preserve">Всего по программе </t>
  </si>
  <si>
    <t>раздел 1.Органихзационные меры по противодействию нелегальному обороту наркотическим и психотропным веществам</t>
  </si>
  <si>
    <t>раздел 2 Профилактика злоупотребления наркотиков</t>
  </si>
  <si>
    <t>всего по разделу 2</t>
  </si>
  <si>
    <t>всего по разделу 1</t>
  </si>
  <si>
    <t xml:space="preserve">раздел 3 Лечение и реанимация лиц, потребляющих наркотики без назначения врача </t>
  </si>
  <si>
    <t xml:space="preserve">всего по разделу 3 </t>
  </si>
  <si>
    <t xml:space="preserve">ВСЕГО по программе </t>
  </si>
  <si>
    <t xml:space="preserve">развитие материально-технической базы </t>
  </si>
  <si>
    <t>оплата передвижного флюорографа</t>
  </si>
  <si>
    <t xml:space="preserve">Мероприятия:  </t>
  </si>
  <si>
    <t>Ремонт поликлиники с.Михайловка</t>
  </si>
  <si>
    <t xml:space="preserve">"Информатизация общеобразовательных учреждений Михайловского муниципального района на 2011 год" </t>
  </si>
  <si>
    <t xml:space="preserve">Цель: обеспечение доступа педагогов образовательных учреждений района к качественным современным информационно-коммникационным технологиям </t>
  </si>
  <si>
    <t>Задача: использование информационных ресурсов глобальной сети интернет в образовательном процессе и управлении школой</t>
  </si>
  <si>
    <t>Оплата программно-технического обслуживания сетевого оборудования в образовательных учреждениях</t>
  </si>
  <si>
    <t>"Программа содействия занятости населения Михайловского муниципального района на 2010 - 2012 годы"</t>
  </si>
  <si>
    <t>Задачи: предупреждение роста безработицы</t>
  </si>
  <si>
    <t>Цель: создание условий для трудоустройства граждан, ишущих работу, в первую очередь особо нуждающихся в социальной поддержке; снижение напряженности на рынке труда</t>
  </si>
  <si>
    <t xml:space="preserve">раздел 1 Информирование о положении на рынке труда </t>
  </si>
  <si>
    <t>п.1.1 информирование населения и работодателей о положении на рынке труда</t>
  </si>
  <si>
    <t xml:space="preserve">КГУ  ЦЗН Михайловского района </t>
  </si>
  <si>
    <t xml:space="preserve">85,0 краевой бюджет </t>
  </si>
  <si>
    <t xml:space="preserve">36,3  кравеой бюджет </t>
  </si>
  <si>
    <t>численность участников</t>
  </si>
  <si>
    <t>раздел 2 Содействие гражданам в поиске работы, а работодателям - в подборе необходимых кадров</t>
  </si>
  <si>
    <t xml:space="preserve">раздел 3 Временное трудоустройство и организация общественных работ </t>
  </si>
  <si>
    <t>п.3.3 Организация временного трудоустройства безработных граждан, испытывающих трудности в поиске работы</t>
  </si>
  <si>
    <t>12,3 краевой бюджет</t>
  </si>
  <si>
    <t>10,1 краевой бюджет</t>
  </si>
  <si>
    <t>п.3.5. Организация временного трудоустройства несовершеннолетних граждан в возрасте от 14 до 18 лет в свободное от учебы время</t>
  </si>
  <si>
    <t xml:space="preserve">714,1- краевой бюджет; 704,8 - местный бюджет </t>
  </si>
  <si>
    <t xml:space="preserve">702,6 - краевой бюджет; 704,8 - местный бюджет  </t>
  </si>
  <si>
    <t>п.3.6 Организация временного трудоустройства безработных граждан в возрасте от 18 до 20 лет из числа выпускников образовательных учреждений начального и среднего образования, ишущих впервые работу</t>
  </si>
  <si>
    <t>10,0 - краевой бюджет</t>
  </si>
  <si>
    <t>6,1 - краевой бюджет</t>
  </si>
  <si>
    <t>2,1 - краевой бюджет</t>
  </si>
  <si>
    <t xml:space="preserve">п. 3.7 Организация оплачиваемых общественных работ </t>
  </si>
  <si>
    <t>всего по разделу 3</t>
  </si>
  <si>
    <t xml:space="preserve">400,0 - краевой бюджет; 1763,4 - местный бюджет </t>
  </si>
  <si>
    <t xml:space="preserve">276,1 - краевой бюджет; 1763,4 - местный бюджет </t>
  </si>
  <si>
    <t xml:space="preserve">188,3 - краевой бюджет; 0 - местный бюджет </t>
  </si>
  <si>
    <t xml:space="preserve">1844,6 - краевой бюджет; 4343,2 - местный бюджет </t>
  </si>
  <si>
    <t xml:space="preserve">1930,9 - краевой бюджет; 2468,2 - местный бюджет  </t>
  </si>
  <si>
    <t xml:space="preserve">903,1 - краевой бюджет;   704,8 - местный бюджет </t>
  </si>
  <si>
    <t>раздел 4 Поддержка предпринимательской инициативы</t>
  </si>
  <si>
    <t xml:space="preserve">п 4.1. Оказание гражданам консультационно-организационных услуг по самозанытости </t>
  </si>
  <si>
    <t xml:space="preserve">2,5 - краевой бюджет 45,0 - местный бюджет </t>
  </si>
  <si>
    <t xml:space="preserve">20,0 - краевой бюджет </t>
  </si>
  <si>
    <t xml:space="preserve">11,2 - краевой бюджет </t>
  </si>
  <si>
    <t xml:space="preserve">всего по разделу 4 </t>
  </si>
  <si>
    <t xml:space="preserve">раздел 5 Профессиональная ориентация, психологическая поддержка и социальная адаптация </t>
  </si>
  <si>
    <t xml:space="preserve">п.5.2 мероприятия по социалной адаптации безработных граждан на рынке труда </t>
  </si>
  <si>
    <t xml:space="preserve">50,0 - краевой бюджет </t>
  </si>
  <si>
    <t xml:space="preserve">58,0 - краевой бюджет </t>
  </si>
  <si>
    <t xml:space="preserve">29,0 - краевой бюджет </t>
  </si>
  <si>
    <t xml:space="preserve">п.5.3. профессиональная ориентация </t>
  </si>
  <si>
    <t xml:space="preserve">56,0 - краевой бюджет </t>
  </si>
  <si>
    <t xml:space="preserve">28,0 - краевой бюджет </t>
  </si>
  <si>
    <t>всего по разделу 5</t>
  </si>
  <si>
    <t xml:space="preserve">100,0 - краевой бюджет </t>
  </si>
  <si>
    <t xml:space="preserve">114,0 - краевой бюджет </t>
  </si>
  <si>
    <t xml:space="preserve">57,0 - краевой бюджет </t>
  </si>
  <si>
    <t xml:space="preserve">раздел 6. Профессиональное обучение </t>
  </si>
  <si>
    <t xml:space="preserve">п.6.1 организация профессионального обучения </t>
  </si>
  <si>
    <t xml:space="preserve">670,0 - краевой бюджет </t>
  </si>
  <si>
    <t>всего по разделу 6</t>
  </si>
  <si>
    <t xml:space="preserve">раздел 7. Организация и проведение ярмарок вакансий и учебных рабочих мест </t>
  </si>
  <si>
    <t xml:space="preserve">п.7.1 Организация ярмарок вакансий и учебных рабочих мест </t>
  </si>
  <si>
    <t xml:space="preserve">15,7 - краевой бюджет </t>
  </si>
  <si>
    <t xml:space="preserve">2,0 - краевой бюджет </t>
  </si>
  <si>
    <t xml:space="preserve">кол-во мероприятий </t>
  </si>
  <si>
    <t xml:space="preserve">всего по разделу 7 </t>
  </si>
  <si>
    <t xml:space="preserve">14,0  - краевой бюджет </t>
  </si>
  <si>
    <t xml:space="preserve">36,3  краевой бюджет </t>
  </si>
  <si>
    <t xml:space="preserve">Всего  по программе </t>
  </si>
  <si>
    <t xml:space="preserve">КГУ  ЦЗН Михайловского района, Управление по вопросам образования </t>
  </si>
  <si>
    <t xml:space="preserve">998,8 -краевой бюджет; </t>
  </si>
  <si>
    <t>998,8 -краевой бюджет</t>
  </si>
  <si>
    <t>500,0- краевой бюджет; 704,8 - местный бюджет</t>
  </si>
  <si>
    <t xml:space="preserve">"Развитие муниципальной службы Михайловского муниципального района в 2011 года"" </t>
  </si>
  <si>
    <t>Цель: создание условий для развития муниципальной службы в михайловском муниципальном районе</t>
  </si>
  <si>
    <t>Задачи: повышение эффективности и результативности муниципальной службы; развитие системы профессионального и личностного роста муниципальных служащих</t>
  </si>
  <si>
    <t xml:space="preserve">Мероприятия: Повышение квалификации и переподготовки муниципальных служащих администрации Михайловского муниципального района </t>
  </si>
  <si>
    <t>руководитель аппарата</t>
  </si>
  <si>
    <t xml:space="preserve">кол-во специалистов </t>
  </si>
  <si>
    <r>
      <t xml:space="preserve">3714,9  - </t>
    </r>
    <r>
      <rPr>
        <sz val="10"/>
        <rFont val="Arial Cyr"/>
        <family val="0"/>
      </rPr>
      <t>краевой бюджет</t>
    </r>
    <r>
      <rPr>
        <b/>
        <sz val="10"/>
        <rFont val="Arial Cyr"/>
        <family val="0"/>
      </rPr>
      <t>; 704,8 -</t>
    </r>
    <r>
      <rPr>
        <sz val="10"/>
        <rFont val="Arial Cyr"/>
        <family val="0"/>
      </rPr>
      <t xml:space="preserve">местный бюджет </t>
    </r>
    <r>
      <rPr>
        <b/>
        <sz val="10"/>
        <rFont val="Arial Cyr"/>
        <family val="0"/>
      </rPr>
      <t xml:space="preserve"> </t>
    </r>
  </si>
  <si>
    <r>
      <t xml:space="preserve">3785,7- </t>
    </r>
    <r>
      <rPr>
        <sz val="10"/>
        <rFont val="Arial Cyr"/>
        <family val="0"/>
      </rPr>
      <t>краевой бюджет</t>
    </r>
    <r>
      <rPr>
        <b/>
        <sz val="10"/>
        <rFont val="Arial Cyr"/>
        <family val="0"/>
      </rPr>
      <t xml:space="preserve">; 704,8 - </t>
    </r>
    <r>
      <rPr>
        <sz val="10"/>
        <rFont val="Arial Cyr"/>
        <family val="0"/>
      </rPr>
      <t xml:space="preserve">местный бюджет </t>
    </r>
  </si>
  <si>
    <r>
      <t xml:space="preserve">1679,6  - </t>
    </r>
    <r>
      <rPr>
        <sz val="10"/>
        <rFont val="Arial Cyr"/>
        <family val="0"/>
      </rPr>
      <t>краевой бюджет</t>
    </r>
    <r>
      <rPr>
        <b/>
        <sz val="10"/>
        <rFont val="Arial Cyr"/>
        <family val="0"/>
      </rPr>
      <t xml:space="preserve">; 704,8 - </t>
    </r>
    <r>
      <rPr>
        <sz val="10"/>
        <rFont val="Arial Cyr"/>
        <family val="0"/>
      </rPr>
      <t xml:space="preserve">местный бюджет  </t>
    </r>
  </si>
  <si>
    <t>"Юнные таланты Михайловского муниципального района"  (на  2009 - 2012 г.г.)</t>
  </si>
  <si>
    <t>3.1. Внедрение экспресс-диагностики употребления наркотиков</t>
  </si>
  <si>
    <t>3.3. Обучение врачей общей практики методам выявления больных наркоманией</t>
  </si>
  <si>
    <t>"Развитие малого и среднего предпринимательства в Михайловском муниципальном районе на 2009 - 2011 годы"</t>
  </si>
  <si>
    <t>Цель: создание потимальных условий для дальнейшего развития субъектов предпринимательства, способствующих занятости и повышению благосостояния жителей района, формирование благоприятной предпринимательской среды</t>
  </si>
  <si>
    <t>Задача: дальнейшее развитие и совершенствование отношений органов местного самоуправления и предпринимательских структур</t>
  </si>
  <si>
    <t>п 4.3.1 Ежегодное проведение обучающих семинаров</t>
  </si>
  <si>
    <t>управление экономики</t>
  </si>
  <si>
    <t>число субъектов малого и среднего предпринимательства</t>
  </si>
  <si>
    <t>един.</t>
  </si>
  <si>
    <t>п.4.3.7 Организация конкурсов</t>
  </si>
  <si>
    <t>раздел 4.4 Финансово-кредитная и инвестиционная поддержка предпринимательства</t>
  </si>
  <si>
    <t>п.4.4.6 Возмещение части затрат субъектов малого предпринимательстваЮ связанных с регистрацией, началом предпринимательской деятельности в виде грантов</t>
  </si>
  <si>
    <t>п.4.4.7 Возмещение части затрат, связанных с уплатой лизинговых платежей по жоговорам финансовой аренды (лизинга)</t>
  </si>
  <si>
    <t xml:space="preserve">200,0 - федеральный бюджет </t>
  </si>
  <si>
    <t>42,745 -местный бюжет</t>
  </si>
  <si>
    <t>47,255 - местный бюджет; 90,0 краевой бюджет; 162,745 - федеральный бюджет</t>
  </si>
  <si>
    <t xml:space="preserve">3.2. Приобретение тест-полосок для выявления наркотических веществ </t>
  </si>
  <si>
    <t>п.1.1 Определение фактических масштабов распоространения наркотических средств, путем проведения скрининговых исследований</t>
  </si>
  <si>
    <t>п.1.2. Проведение анкетирования среди населения</t>
  </si>
  <si>
    <t xml:space="preserve">управление по вопросам образования администрации Михайловского муниципального района; ММУ "Михайловская ЦРБ" </t>
  </si>
  <si>
    <t>0,545 - РУНО;</t>
  </si>
  <si>
    <t>ММУ "Михайловская ЦРБ"; Управление по вопросам образования</t>
  </si>
  <si>
    <t xml:space="preserve">п. 2.2. </t>
  </si>
  <si>
    <t>Развитие  малоэтажного жилищного строительства на территории Михайловского района</t>
  </si>
  <si>
    <t>Задачи: Создание условий для малоэтажного жилищного жилищного строительства</t>
  </si>
  <si>
    <t xml:space="preserve">Цель: Обеспечение населения района комфортным жильем, путем комплексного освоения территорий малоэтажной застройкой </t>
  </si>
  <si>
    <t>Подготовка территории под строительство</t>
  </si>
  <si>
    <t>отдел архитектуры и градостроительства</t>
  </si>
  <si>
    <t xml:space="preserve">Цель: Улучшение технического состояния объектов коммунальной инфраструктуры и повышение качества предоставляемых жилищно-коммунальных услуг населению района </t>
  </si>
  <si>
    <t>Задачи:  Модернизация объектов ТЭК и ЖКХ , укрепление материально-технической базы объектов социальной сферы</t>
  </si>
  <si>
    <t>Замена трубопровода водопроводной сети в п.Новошахтинский</t>
  </si>
  <si>
    <t>Администрация Новошахтинского гор. поселения</t>
  </si>
  <si>
    <t>заменена трубопровода</t>
  </si>
  <si>
    <t>км</t>
  </si>
  <si>
    <t>Консервация котельной №3 и устройство новой теплотрассы с врезкой в магистраль котельной №1 с. Михайловка</t>
  </si>
  <si>
    <t>Михайловское сельское поселение</t>
  </si>
  <si>
    <t>Замена водопроводных сетей в с. Первомайское и в с. Степное</t>
  </si>
  <si>
    <t>Сунятсенское сельское поселение</t>
  </si>
  <si>
    <t>Бурение скважины в п.Горный с установкой системы управления</t>
  </si>
  <si>
    <t>Ивановское сельское поселение</t>
  </si>
  <si>
    <t>Ремонт водопроводной сети в с.Григоьевка</t>
  </si>
  <si>
    <t>Григорьевское с/поселение</t>
  </si>
  <si>
    <t>Ремонт водопроводной сети в с.Абрамовка</t>
  </si>
  <si>
    <t>Замена фильтрующего элемента системы водоочистки станции обезжелезования с. Абрамовка</t>
  </si>
  <si>
    <t>Реммонт водопроводной сети с. Новожатково</t>
  </si>
  <si>
    <t>Ремонт водопроводных и канализационных сетей с. Кремово</t>
  </si>
  <si>
    <t>Кремовское сельское поселение</t>
  </si>
  <si>
    <r>
      <t xml:space="preserve">90,0 - </t>
    </r>
    <r>
      <rPr>
        <sz val="10"/>
        <rFont val="Arial Cyr"/>
        <family val="0"/>
      </rPr>
      <t>местный бюджет</t>
    </r>
    <r>
      <rPr>
        <b/>
        <sz val="10"/>
        <rFont val="Arial Cyr"/>
        <family val="0"/>
      </rPr>
      <t xml:space="preserve">; 90,0 </t>
    </r>
    <r>
      <rPr>
        <sz val="10"/>
        <rFont val="Arial Cyr"/>
        <family val="0"/>
      </rPr>
      <t>краевой бюджет;</t>
    </r>
    <r>
      <rPr>
        <b/>
        <sz val="10"/>
        <rFont val="Arial Cyr"/>
        <family val="0"/>
      </rPr>
      <t xml:space="preserve"> 162,745 - </t>
    </r>
    <r>
      <rPr>
        <sz val="10"/>
        <rFont val="Arial Cyr"/>
        <family val="0"/>
      </rPr>
      <t>федеральный бюджет</t>
    </r>
  </si>
  <si>
    <t>Проведение районных фестивалей: "Афганский ветер" "Земли Михайловской таланты, Фестивальнациональных культур, районные праздничные мероприятия, участие в краевых мероприятиях</t>
  </si>
  <si>
    <t xml:space="preserve">Районные </t>
  </si>
  <si>
    <t>"Комплексная модернизация жилищно-коммунального хозйства Михйловского муниципального района на период 2010 - 2012 годы"</t>
  </si>
  <si>
    <t>Всего по программам</t>
  </si>
  <si>
    <t>кв. м.        чел.</t>
  </si>
  <si>
    <t>348,2         6</t>
  </si>
  <si>
    <t>756          20</t>
  </si>
  <si>
    <t>348,2          6</t>
  </si>
  <si>
    <t>местный   краевой     федераль</t>
  </si>
  <si>
    <t xml:space="preserve">90,0  90,0  162,745 </t>
  </si>
  <si>
    <t>Михайловского муниципального района за  2011 год</t>
  </si>
  <si>
    <t xml:space="preserve">Задачи: обеспечение качественных условий обучения; обеспечение общеобразовательных учреждений учебниками и учебными пособиями 1-2 классов в соответствии с ФГОС НОО </t>
  </si>
  <si>
    <t>Субсидии краевого бюджета на модернизацию системы общего образования</t>
  </si>
  <si>
    <t>Программно-техническое обслуживание оборудования в образовательных учреждениях</t>
  </si>
  <si>
    <t xml:space="preserve">управление по вопросам образования  </t>
  </si>
  <si>
    <t xml:space="preserve"> ММУ "Михайловская ЦРБ" </t>
  </si>
  <si>
    <t>Проведение районных мероприятий, приуроченных к праздникам, памятным датам</t>
  </si>
  <si>
    <t>Цель: Благоустройство дорожной сети Михайловского муниципального района на 2009 - 2011 годы.</t>
  </si>
  <si>
    <t>Задачи: комплексное решение проблем благоустройства, обеспечение транспортным сообщением</t>
  </si>
  <si>
    <t xml:space="preserve">КГУ  ЦЗН Михайловского района   </t>
  </si>
  <si>
    <t>краевой бюджет</t>
  </si>
  <si>
    <t>КГУ  ЦЗН Михайловского района  краевой бюджет, прочие</t>
  </si>
  <si>
    <t xml:space="preserve">КГУ  ЦЗН Михайловского района, Управление по вопросам образования  </t>
  </si>
  <si>
    <t xml:space="preserve">кол-во мероприятий, число участников </t>
  </si>
  <si>
    <t>ед.   чел.</t>
  </si>
  <si>
    <t>4             245</t>
  </si>
  <si>
    <t>5             245</t>
  </si>
  <si>
    <t>6             245</t>
  </si>
  <si>
    <t>7             245</t>
  </si>
  <si>
    <t>раздел 8. Социальная поддержка безработных граждан</t>
  </si>
  <si>
    <t>п.8.1. Обеспечение выплат пособия по безработицы</t>
  </si>
  <si>
    <t>число безработных</t>
  </si>
  <si>
    <t>п.8.2. Обеспечение выплаты стипендии безработным в период профессионального обучения</t>
  </si>
  <si>
    <t xml:space="preserve">Выплата материальной помощи безработным </t>
  </si>
  <si>
    <t>Выплата досрочной пенсии безработным гражданам</t>
  </si>
  <si>
    <t>всего по разделу 8</t>
  </si>
  <si>
    <t>"Профилактика терроризма и противодействие экстримизму на территории Михайловского муниципального района в 2011 - 2015 годах"</t>
  </si>
  <si>
    <t xml:space="preserve">"Обеспечение содержание, ремонта автомобильных дорог общего пользования  и сооружений на них, комплексное благоустройство улично-дорожной сети Михайловского муниципального района на 2009 - 2011 годы" </t>
  </si>
  <si>
    <t xml:space="preserve"> Цель: обеспечение общественной безопасности граждан Михайловского муниципального района</t>
  </si>
  <si>
    <t xml:space="preserve">раздел 1 Организационные и пропагаднисткие мероприятия </t>
  </si>
  <si>
    <t>раздел 2. Мероприятия по профилактике терроризма и экстримизма</t>
  </si>
  <si>
    <t>АТК</t>
  </si>
  <si>
    <t>ММУК ММР"МКИО"</t>
  </si>
  <si>
    <t>Управление по вопросам образования</t>
  </si>
  <si>
    <t>ЦРБ</t>
  </si>
  <si>
    <t>антитеррористическая комиссия, МОУ "МСО ОУ"</t>
  </si>
  <si>
    <t>разработаны и изданы методические рекомендации и памятки по мерам профилактики терроризма и противодействия экстримизму для населения района</t>
  </si>
  <si>
    <t>установлены раздвижные ворота, система видионаблюдения за территорией; приобретены в ОМВД России по ММР весы для взвешевания наркотических средств</t>
  </si>
  <si>
    <t>"Программа энергосбережения и повышения энергетической эффективности Михайловского муниципального района на 2010 - 2012 годы"</t>
  </si>
  <si>
    <t>Задачи:</t>
  </si>
  <si>
    <t>Цель: реализация организационных, правовых, технических, технологических, экономических и иных мер, направленных на уменьшение объема используемых энергетических ресурсов при сохранении соответствующего полезного эффекта от их использования</t>
  </si>
  <si>
    <t>Задачи:неукоснителное выполнение и внедрение в практику повседневной жизни требований Федерального закона от 23.11.2009 г. № 261 - ФЗ, создание условий и технологий для проведения политики энергосбережения</t>
  </si>
  <si>
    <t>Цель: комплексное пешение проблем благоустройства районного центра - с.Михайловкапо улучшению санитарного и эстетического вида территории, повышение комфортности проживания граждан</t>
  </si>
  <si>
    <t>Задачи: благоустройство придомовых и внутриквартальных территорий с. Михайловка; реконструкция и строительство сетей уличного освещения; улучшение и поддержание состояния зеленых насаждений.</t>
  </si>
  <si>
    <t>отдел жизнеобеспечения АММР</t>
  </si>
  <si>
    <t>асфальтирование придомовых территорий</t>
  </si>
  <si>
    <t>кв. м</t>
  </si>
  <si>
    <t xml:space="preserve">"Программа по проведению капитального ремонта многоквартирных домов, расположенных на территории Михайловского муниципального района на 2011 - 2012 годы с учетом субсидий, предоставляемых из краевого бюджета" </t>
  </si>
  <si>
    <t>Цель: создание безопасных и благоприятных условий проживания граждан; повышения качества реформирования ЖКХ; внедрение ресурсосберегающих технологий</t>
  </si>
  <si>
    <t>Задачи: организация адресной поддержки ТСЖ, управляющих компаний либо сосбственников помещений в многоквартирных домах за счет краевого и местного бюджетов для проведения капитального ремонта многоквартирных домов и др.</t>
  </si>
  <si>
    <t>установка и ремонт ограждений в 7 муниципальных образовательных учреждениях</t>
  </si>
  <si>
    <t>капитальный ремонт помещения архива</t>
  </si>
  <si>
    <t>Кап. ремонт  жилых домов с.Михайловка, квартал 1, №№1;6</t>
  </si>
  <si>
    <t>"Благоустройство районного центра Михайловского муниципального района - с.Михайловка на  2011 - 2013 г.г."</t>
  </si>
  <si>
    <t>АММР, Михайловское сельское поселение</t>
  </si>
  <si>
    <t>Оплата передвижного флюорографа</t>
  </si>
  <si>
    <t>Проведение дезинфекций в очагах с установленным туберкулезным больным</t>
  </si>
  <si>
    <t>проведено дезинфекций</t>
  </si>
  <si>
    <t>Транспортировка детей из малообеспеченных семей в противотуберкулезный санаторий</t>
  </si>
  <si>
    <t>излечение, перевод в 4 группу</t>
  </si>
  <si>
    <t>число опрошенных</t>
  </si>
  <si>
    <t>Рукодители предприятий, бюджетные учреждения (ЦРБ)</t>
  </si>
  <si>
    <t>наличие правонарушений</t>
  </si>
  <si>
    <t>число</t>
  </si>
  <si>
    <t>Замена глубинного насоса и капитальный ремонт насосной группы Ипполитовского водозабора. Замена воздуходовки на канализационных очистных</t>
  </si>
  <si>
    <t>заменена глубинного насоса и ремонт насосной группы</t>
  </si>
  <si>
    <t>шт.</t>
  </si>
  <si>
    <t xml:space="preserve">устройство новой теплотрассы от кот №1 до больничного комплекса </t>
  </si>
  <si>
    <t>Ремонт муниципального жилфонда</t>
  </si>
  <si>
    <t>заменено трубопровода</t>
  </si>
  <si>
    <t>Ремонт водопроводной сети в с.Григорьевка</t>
  </si>
  <si>
    <t>км           шт</t>
  </si>
  <si>
    <t>0,2         2</t>
  </si>
  <si>
    <t>замена водопроводной сети,     ремонт водоразборных колонок</t>
  </si>
  <si>
    <t>0,6         7</t>
  </si>
  <si>
    <t xml:space="preserve">замена фильтрующего элементы </t>
  </si>
  <si>
    <t>ремонт водопроводной сети        и водоразборных колонок</t>
  </si>
  <si>
    <t>0,065       2</t>
  </si>
  <si>
    <t>Ремонт водопроводной сети с. Новожатково</t>
  </si>
  <si>
    <t xml:space="preserve">ремонт водопроводной сети       </t>
  </si>
  <si>
    <t xml:space="preserve">км          </t>
  </si>
  <si>
    <t>ремонт мягкой кровли</t>
  </si>
  <si>
    <t>Установка коллективного прибора учета тепловой энергии кв.1 дом 6</t>
  </si>
  <si>
    <t>раздел 1.1. Асфальтирование придомовых территорий кв.1 д.№№22,23,24,25</t>
  </si>
  <si>
    <t>Мероприятия по энергосбережению в образовании</t>
  </si>
  <si>
    <t>Установка счетчиков холодного и горячего водоснабжения в здравоохранении</t>
  </si>
  <si>
    <t>экономия средств</t>
  </si>
  <si>
    <t>тыс. руб.</t>
  </si>
  <si>
    <t>Ремонт  дорог в с. Первомайское</t>
  </si>
  <si>
    <t>асфальтирование</t>
  </si>
  <si>
    <t>кв м</t>
  </si>
  <si>
    <t>Итого по программам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</si>
</sst>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164" fontId="0" fillId="0" borderId="10" xfId="0" applyNumberFormat="1" applyBorder="1" applyAlignment="1">
      <alignment vertical="top"/>
    </xf>
    <xf numFmtId="164" fontId="0" fillId="0" borderId="10" xfId="0" applyNumberFormat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16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164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2" fontId="4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horizontal="left" vertical="top" wrapText="1"/>
    </xf>
    <xf numFmtId="169" fontId="0" fillId="0" borderId="10" xfId="0" applyNumberForma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169" fontId="4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vertical="top"/>
    </xf>
    <xf numFmtId="169" fontId="0" fillId="0" borderId="10" xfId="0" applyNumberFormat="1" applyFont="1" applyBorder="1" applyAlignment="1">
      <alignment vertical="top"/>
    </xf>
    <xf numFmtId="169" fontId="4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9" fontId="0" fillId="0" borderId="10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 wrapText="1"/>
    </xf>
    <xf numFmtId="169" fontId="0" fillId="0" borderId="10" xfId="0" applyNumberFormat="1" applyFont="1" applyBorder="1" applyAlignment="1">
      <alignment horizontal="center" vertical="top" wrapText="1"/>
    </xf>
    <xf numFmtId="169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 horizontal="center" vertical="top"/>
    </xf>
    <xf numFmtId="169" fontId="0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center" vertical="top" shrinkToFit="1"/>
    </xf>
    <xf numFmtId="0" fontId="5" fillId="0" borderId="0" xfId="0" applyFont="1" applyAlignment="1">
      <alignment horizontal="center" shrinkToFi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2" fontId="0" fillId="0" borderId="11" xfId="0" applyNumberFormat="1" applyBorder="1" applyAlignment="1">
      <alignment vertical="top" wrapText="1"/>
    </xf>
    <xf numFmtId="2" fontId="0" fillId="0" borderId="18" xfId="0" applyNumberFormat="1" applyBorder="1" applyAlignment="1">
      <alignment vertical="top"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0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8.375" style="0" customWidth="1"/>
    <col min="4" max="4" width="8.25390625" style="0" customWidth="1"/>
    <col min="5" max="5" width="8.375" style="0" customWidth="1"/>
    <col min="6" max="6" width="8.00390625" style="0" customWidth="1"/>
    <col min="7" max="7" width="8.25390625" style="0" customWidth="1"/>
    <col min="8" max="8" width="7.875" style="0" customWidth="1"/>
    <col min="9" max="9" width="14.125" style="0" customWidth="1"/>
    <col min="10" max="10" width="8.00390625" style="0" customWidth="1"/>
    <col min="11" max="12" width="8.625" style="0" customWidth="1"/>
    <col min="13" max="13" width="8.25390625" style="0" customWidth="1"/>
    <col min="14" max="14" width="7.875" style="0" customWidth="1"/>
  </cols>
  <sheetData>
    <row r="2" spans="1:14" ht="21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3:9" ht="18">
      <c r="C3" s="27"/>
      <c r="D3" s="27"/>
      <c r="E3" s="27"/>
      <c r="F3" s="27" t="s">
        <v>1</v>
      </c>
      <c r="G3" s="27"/>
      <c r="H3" s="27"/>
      <c r="I3" s="27"/>
    </row>
    <row r="4" spans="2:11" ht="18">
      <c r="B4" s="25"/>
      <c r="C4" s="137" t="s">
        <v>2</v>
      </c>
      <c r="D4" s="137"/>
      <c r="E4" s="137"/>
      <c r="F4" s="137"/>
      <c r="G4" s="137"/>
      <c r="H4" s="137"/>
      <c r="I4" s="137"/>
      <c r="J4" s="25"/>
      <c r="K4" s="25"/>
    </row>
    <row r="5" spans="2:10" ht="18">
      <c r="B5" s="26"/>
      <c r="C5" s="138" t="s">
        <v>3</v>
      </c>
      <c r="D5" s="138"/>
      <c r="E5" s="138"/>
      <c r="F5" s="138"/>
      <c r="G5" s="138"/>
      <c r="H5" s="138"/>
      <c r="I5" s="138"/>
      <c r="J5" s="26"/>
    </row>
    <row r="7" spans="1:14" ht="12.75">
      <c r="A7" s="139" t="s">
        <v>4</v>
      </c>
      <c r="B7" s="139" t="s">
        <v>8</v>
      </c>
      <c r="C7" s="144" t="s">
        <v>5</v>
      </c>
      <c r="D7" s="145"/>
      <c r="E7" s="145"/>
      <c r="F7" s="145"/>
      <c r="G7" s="145"/>
      <c r="H7" s="146"/>
      <c r="I7" s="148" t="s">
        <v>11</v>
      </c>
      <c r="J7" s="149"/>
      <c r="K7" s="149"/>
      <c r="L7" s="149"/>
      <c r="M7" s="149"/>
      <c r="N7" s="150"/>
    </row>
    <row r="8" spans="1:14" ht="27" customHeight="1">
      <c r="A8" s="140"/>
      <c r="B8" s="142"/>
      <c r="C8" s="132" t="s">
        <v>17</v>
      </c>
      <c r="D8" s="134"/>
      <c r="E8" s="132" t="s">
        <v>6</v>
      </c>
      <c r="F8" s="134"/>
      <c r="G8" s="144" t="s">
        <v>7</v>
      </c>
      <c r="H8" s="146"/>
      <c r="I8" s="139" t="s">
        <v>12</v>
      </c>
      <c r="J8" s="139" t="s">
        <v>13</v>
      </c>
      <c r="K8" s="139" t="s">
        <v>14</v>
      </c>
      <c r="L8" s="152" t="s">
        <v>15</v>
      </c>
      <c r="M8" s="139" t="s">
        <v>6</v>
      </c>
      <c r="N8" s="152" t="s">
        <v>16</v>
      </c>
    </row>
    <row r="9" spans="1:14" ht="12.75">
      <c r="A9" s="140"/>
      <c r="B9" s="142"/>
      <c r="C9" s="139" t="s">
        <v>10</v>
      </c>
      <c r="D9" s="139" t="s">
        <v>9</v>
      </c>
      <c r="E9" s="139" t="s">
        <v>10</v>
      </c>
      <c r="F9" s="139" t="s">
        <v>9</v>
      </c>
      <c r="G9" s="139" t="s">
        <v>10</v>
      </c>
      <c r="H9" s="139" t="s">
        <v>9</v>
      </c>
      <c r="I9" s="151"/>
      <c r="J9" s="151"/>
      <c r="K9" s="151"/>
      <c r="L9" s="153"/>
      <c r="M9" s="151"/>
      <c r="N9" s="153"/>
    </row>
    <row r="10" spans="1:14" ht="12.75">
      <c r="A10" s="141"/>
      <c r="B10" s="143"/>
      <c r="C10" s="147"/>
      <c r="D10" s="147"/>
      <c r="E10" s="147"/>
      <c r="F10" s="147"/>
      <c r="G10" s="147"/>
      <c r="H10" s="147"/>
      <c r="I10" s="147"/>
      <c r="J10" s="147"/>
      <c r="K10" s="147"/>
      <c r="L10" s="154"/>
      <c r="M10" s="147"/>
      <c r="N10" s="154"/>
    </row>
    <row r="11" spans="1:14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12</v>
      </c>
      <c r="N11" s="3">
        <v>14</v>
      </c>
    </row>
    <row r="13" spans="1:14" ht="15.75">
      <c r="A13" s="127" t="s">
        <v>18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ht="12.75">
      <c r="A14" s="132" t="s">
        <v>19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4"/>
    </row>
    <row r="15" spans="1:14" ht="24.75" customHeight="1">
      <c r="A15" s="132" t="s">
        <v>20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1:14" ht="102">
      <c r="A16" s="1" t="s">
        <v>21</v>
      </c>
      <c r="B16" s="1" t="s">
        <v>22</v>
      </c>
      <c r="C16" s="4">
        <v>400</v>
      </c>
      <c r="D16" s="4">
        <v>6000</v>
      </c>
      <c r="E16" s="4">
        <v>400</v>
      </c>
      <c r="F16" s="4">
        <v>6000</v>
      </c>
      <c r="G16" s="4">
        <v>63</v>
      </c>
      <c r="H16" s="4">
        <v>1243</v>
      </c>
      <c r="I16" s="5" t="s">
        <v>23</v>
      </c>
      <c r="J16" s="4" t="s">
        <v>24</v>
      </c>
      <c r="K16" s="4">
        <v>0</v>
      </c>
      <c r="L16" s="4">
        <v>756</v>
      </c>
      <c r="M16" s="4">
        <v>756</v>
      </c>
      <c r="N16" s="4">
        <v>143</v>
      </c>
    </row>
    <row r="17" spans="1:14" ht="12.75">
      <c r="A17" s="28" t="s">
        <v>155</v>
      </c>
      <c r="B17" s="28"/>
      <c r="C17" s="35">
        <v>400</v>
      </c>
      <c r="D17" s="35">
        <v>6000</v>
      </c>
      <c r="E17" s="35">
        <v>400</v>
      </c>
      <c r="F17" s="35">
        <v>6000</v>
      </c>
      <c r="G17" s="35">
        <v>63</v>
      </c>
      <c r="H17" s="35">
        <v>1243</v>
      </c>
      <c r="I17" s="29"/>
      <c r="J17" s="35"/>
      <c r="K17" s="35"/>
      <c r="L17" s="35"/>
      <c r="M17" s="35"/>
      <c r="N17" s="35"/>
    </row>
    <row r="19" spans="1:14" ht="18.75" customHeight="1">
      <c r="A19" s="127" t="s">
        <v>25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4" ht="12.75">
      <c r="A20" s="126" t="s">
        <v>26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2"/>
    </row>
    <row r="21" spans="1:14" ht="12.75">
      <c r="A21" s="126" t="s">
        <v>27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 ht="12.75">
      <c r="A22" s="126" t="s">
        <v>28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ht="51">
      <c r="A23" s="2" t="s">
        <v>294</v>
      </c>
      <c r="B23" s="1" t="s">
        <v>29</v>
      </c>
      <c r="C23" s="1" t="s">
        <v>30</v>
      </c>
      <c r="D23" s="1"/>
      <c r="E23" s="1">
        <v>600</v>
      </c>
      <c r="F23" s="1"/>
      <c r="G23" s="1">
        <v>550.3</v>
      </c>
      <c r="H23" s="1"/>
      <c r="I23" s="6" t="s">
        <v>31</v>
      </c>
      <c r="J23" s="6" t="s">
        <v>32</v>
      </c>
      <c r="K23" s="8"/>
      <c r="L23" s="8"/>
      <c r="M23" s="6"/>
      <c r="N23" s="6">
        <v>32</v>
      </c>
    </row>
    <row r="24" spans="1:14" ht="12.75">
      <c r="A24" s="23" t="s">
        <v>154</v>
      </c>
      <c r="B24" s="23"/>
      <c r="C24" s="23" t="str">
        <f>C23</f>
        <v>600, 00</v>
      </c>
      <c r="D24" s="23"/>
      <c r="E24" s="23">
        <f>E23</f>
        <v>600</v>
      </c>
      <c r="F24" s="23"/>
      <c r="G24" s="23">
        <f>G23</f>
        <v>550.3</v>
      </c>
      <c r="H24" s="23"/>
      <c r="I24" s="23"/>
      <c r="J24" s="23"/>
      <c r="K24" s="23"/>
      <c r="L24" s="23"/>
      <c r="M24" s="23"/>
      <c r="N24" s="23"/>
    </row>
    <row r="26" spans="1:14" ht="15.75">
      <c r="A26" s="127" t="s">
        <v>33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ht="12.75">
      <c r="A27" s="126" t="s">
        <v>34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ht="12.75">
      <c r="A28" s="126" t="s">
        <v>35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4" ht="27.75" customHeight="1">
      <c r="A29" s="132" t="s">
        <v>36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4"/>
    </row>
    <row r="30" spans="1:14" ht="93" customHeight="1">
      <c r="A30" s="139" t="s">
        <v>293</v>
      </c>
      <c r="B30" s="139"/>
      <c r="C30" s="156">
        <v>630</v>
      </c>
      <c r="D30" s="156"/>
      <c r="E30" s="156">
        <v>630</v>
      </c>
      <c r="F30" s="156"/>
      <c r="G30" s="156">
        <v>453</v>
      </c>
      <c r="H30" s="156"/>
      <c r="I30" s="11" t="s">
        <v>59</v>
      </c>
      <c r="J30" s="12" t="s">
        <v>55</v>
      </c>
      <c r="K30" s="13">
        <v>35</v>
      </c>
      <c r="L30" s="13">
        <v>35</v>
      </c>
      <c r="M30" s="13">
        <v>35</v>
      </c>
      <c r="N30" s="13">
        <v>35</v>
      </c>
    </row>
    <row r="31" spans="1:14" ht="114.75">
      <c r="A31" s="151"/>
      <c r="B31" s="151"/>
      <c r="C31" s="157"/>
      <c r="D31" s="157"/>
      <c r="E31" s="157"/>
      <c r="F31" s="157"/>
      <c r="G31" s="157"/>
      <c r="H31" s="157"/>
      <c r="I31" s="11" t="s">
        <v>56</v>
      </c>
      <c r="J31" s="12" t="s">
        <v>55</v>
      </c>
      <c r="K31" s="13">
        <v>52</v>
      </c>
      <c r="L31" s="13">
        <v>52</v>
      </c>
      <c r="M31" s="13">
        <v>52</v>
      </c>
      <c r="N31" s="13">
        <v>52</v>
      </c>
    </row>
    <row r="32" spans="1:14" ht="102">
      <c r="A32" s="151"/>
      <c r="B32" s="151"/>
      <c r="C32" s="151"/>
      <c r="D32" s="151"/>
      <c r="E32" s="151"/>
      <c r="F32" s="151"/>
      <c r="G32" s="151"/>
      <c r="H32" s="151"/>
      <c r="I32" s="11" t="s">
        <v>60</v>
      </c>
      <c r="J32" s="11" t="s">
        <v>37</v>
      </c>
      <c r="K32" s="13">
        <v>110</v>
      </c>
      <c r="L32" s="13">
        <v>110</v>
      </c>
      <c r="M32" s="13">
        <v>110</v>
      </c>
      <c r="N32" s="13">
        <v>110</v>
      </c>
    </row>
    <row r="33" spans="1:14" ht="140.25">
      <c r="A33" s="151"/>
      <c r="B33" s="151"/>
      <c r="C33" s="151"/>
      <c r="D33" s="151"/>
      <c r="E33" s="151"/>
      <c r="F33" s="151"/>
      <c r="G33" s="151"/>
      <c r="H33" s="151"/>
      <c r="I33" s="11" t="s">
        <v>57</v>
      </c>
      <c r="J33" s="11" t="s">
        <v>55</v>
      </c>
      <c r="K33" s="13">
        <v>100</v>
      </c>
      <c r="L33" s="13">
        <v>100</v>
      </c>
      <c r="M33" s="13">
        <v>100</v>
      </c>
      <c r="N33" s="13">
        <v>100</v>
      </c>
    </row>
    <row r="34" spans="1:14" ht="51">
      <c r="A34" s="151"/>
      <c r="B34" s="151"/>
      <c r="C34" s="151"/>
      <c r="D34" s="151"/>
      <c r="E34" s="151"/>
      <c r="F34" s="151"/>
      <c r="G34" s="151"/>
      <c r="H34" s="151"/>
      <c r="I34" s="11" t="s">
        <v>61</v>
      </c>
      <c r="J34" s="12" t="s">
        <v>32</v>
      </c>
      <c r="K34" s="13">
        <v>30</v>
      </c>
      <c r="L34" s="13">
        <v>30</v>
      </c>
      <c r="M34" s="13">
        <v>30</v>
      </c>
      <c r="N34" s="13">
        <v>30</v>
      </c>
    </row>
    <row r="35" spans="1:14" ht="102">
      <c r="A35" s="147"/>
      <c r="B35" s="147"/>
      <c r="C35" s="147"/>
      <c r="D35" s="147"/>
      <c r="E35" s="147"/>
      <c r="F35" s="147"/>
      <c r="G35" s="147"/>
      <c r="H35" s="147"/>
      <c r="I35" s="11" t="s">
        <v>58</v>
      </c>
      <c r="J35" s="12" t="s">
        <v>32</v>
      </c>
      <c r="K35" s="13">
        <v>13</v>
      </c>
      <c r="L35" s="13">
        <v>13</v>
      </c>
      <c r="M35" s="13">
        <v>13</v>
      </c>
      <c r="N35" s="13">
        <v>13</v>
      </c>
    </row>
    <row r="36" spans="1:14" ht="12.75">
      <c r="A36" s="23" t="s">
        <v>155</v>
      </c>
      <c r="B36" s="28"/>
      <c r="C36" s="29">
        <f>C30</f>
        <v>630</v>
      </c>
      <c r="D36" s="29"/>
      <c r="E36" s="29">
        <f>E30</f>
        <v>630</v>
      </c>
      <c r="F36" s="29"/>
      <c r="G36" s="29">
        <f>G30</f>
        <v>453</v>
      </c>
      <c r="H36" s="29"/>
      <c r="I36" s="10"/>
      <c r="J36" s="10"/>
      <c r="K36" s="10"/>
      <c r="L36" s="10"/>
      <c r="M36" s="10"/>
      <c r="N36" s="10"/>
    </row>
    <row r="38" spans="1:14" ht="15.75">
      <c r="A38" s="127" t="s">
        <v>38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</row>
    <row r="39" spans="1:14" ht="12.75">
      <c r="A39" s="126" t="s">
        <v>39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14" ht="26.25" customHeight="1">
      <c r="A40" s="126" t="s">
        <v>40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51">
      <c r="A41" s="3"/>
      <c r="B41" s="1" t="s">
        <v>29</v>
      </c>
      <c r="C41" s="40">
        <v>250</v>
      </c>
      <c r="D41" s="3"/>
      <c r="E41" s="40">
        <v>250</v>
      </c>
      <c r="F41" s="3"/>
      <c r="G41" s="40">
        <v>250</v>
      </c>
      <c r="H41" s="3"/>
      <c r="I41" s="3"/>
      <c r="J41" s="3"/>
      <c r="K41" s="3"/>
      <c r="L41" s="3"/>
      <c r="M41" s="3"/>
      <c r="N41" s="3"/>
    </row>
    <row r="42" spans="1:14" ht="12.75">
      <c r="A42" s="23" t="s">
        <v>155</v>
      </c>
      <c r="B42" s="28"/>
      <c r="C42" s="41">
        <v>250</v>
      </c>
      <c r="D42" s="42"/>
      <c r="E42" s="41">
        <v>250</v>
      </c>
      <c r="F42" s="42"/>
      <c r="G42" s="41">
        <v>250</v>
      </c>
      <c r="H42" s="42"/>
      <c r="I42" s="42"/>
      <c r="J42" s="42"/>
      <c r="K42" s="42"/>
      <c r="L42" s="42"/>
      <c r="M42" s="42"/>
      <c r="N42" s="42"/>
    </row>
    <row r="44" spans="1:14" ht="15.75">
      <c r="A44" s="127" t="s">
        <v>244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</row>
    <row r="45" spans="1:14" ht="12.75">
      <c r="A45" s="126" t="s">
        <v>41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 ht="27" customHeight="1">
      <c r="A46" s="126" t="s">
        <v>42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 ht="12.75">
      <c r="A47" s="3"/>
      <c r="B47" s="3"/>
      <c r="C47" s="3">
        <v>0</v>
      </c>
      <c r="D47" s="3">
        <v>0</v>
      </c>
      <c r="E47" s="3"/>
      <c r="F47" s="3"/>
      <c r="G47" s="3">
        <v>0</v>
      </c>
      <c r="H47" s="3">
        <v>0</v>
      </c>
      <c r="I47" s="3"/>
      <c r="J47" s="3"/>
      <c r="K47" s="3"/>
      <c r="L47" s="3"/>
      <c r="M47" s="3"/>
      <c r="N47" s="3"/>
    </row>
    <row r="48" spans="1:14" ht="12.75">
      <c r="A48" s="23" t="s">
        <v>155</v>
      </c>
      <c r="B48" s="3"/>
      <c r="C48" s="42">
        <v>0</v>
      </c>
      <c r="D48" s="42">
        <v>0</v>
      </c>
      <c r="E48" s="3"/>
      <c r="F48" s="3"/>
      <c r="G48" s="42">
        <v>0</v>
      </c>
      <c r="H48" s="42">
        <v>0</v>
      </c>
      <c r="I48" s="3"/>
      <c r="J48" s="3"/>
      <c r="K48" s="3"/>
      <c r="L48" s="3"/>
      <c r="M48" s="3"/>
      <c r="N48" s="3"/>
    </row>
    <row r="50" spans="1:14" ht="15.75">
      <c r="A50" s="127" t="s">
        <v>43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</row>
    <row r="51" spans="1:14" ht="44.25" customHeight="1">
      <c r="A51" s="132" t="s">
        <v>44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4"/>
    </row>
    <row r="52" spans="1:14" ht="12.75">
      <c r="A52" s="132" t="s">
        <v>45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4"/>
    </row>
    <row r="53" spans="1:14" ht="12.75">
      <c r="A53" s="132" t="s">
        <v>137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4"/>
    </row>
    <row r="54" spans="1:14" ht="32.25" customHeight="1">
      <c r="A54" s="1" t="s">
        <v>163</v>
      </c>
      <c r="B54" s="1" t="s">
        <v>46</v>
      </c>
      <c r="C54" s="2">
        <v>338.02</v>
      </c>
      <c r="D54" s="2"/>
      <c r="E54" s="38">
        <v>700</v>
      </c>
      <c r="F54" s="2"/>
      <c r="G54" s="2">
        <v>55.66</v>
      </c>
      <c r="H54" s="2"/>
      <c r="I54" s="2"/>
      <c r="J54" s="2"/>
      <c r="K54" s="2"/>
      <c r="L54" s="2"/>
      <c r="M54" s="2"/>
      <c r="N54" s="2"/>
    </row>
    <row r="55" spans="1:14" ht="12.75">
      <c r="A55" s="23" t="s">
        <v>155</v>
      </c>
      <c r="B55" s="23"/>
      <c r="C55" s="23">
        <v>338.02</v>
      </c>
      <c r="D55" s="23"/>
      <c r="E55" s="24">
        <v>700</v>
      </c>
      <c r="F55" s="23"/>
      <c r="G55" s="23">
        <v>55.66</v>
      </c>
      <c r="H55" s="2"/>
      <c r="I55" s="2"/>
      <c r="J55" s="2"/>
      <c r="K55" s="2"/>
      <c r="L55" s="2"/>
      <c r="M55" s="2"/>
      <c r="N55" s="2"/>
    </row>
    <row r="57" spans="1:14" ht="36" customHeight="1">
      <c r="A57" s="135" t="s">
        <v>47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.75">
      <c r="A58" s="126" t="s">
        <v>48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</row>
    <row r="59" spans="1:14" ht="12.75">
      <c r="A59" s="126" t="s">
        <v>49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2.75">
      <c r="A60" s="126" t="s">
        <v>137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</row>
    <row r="61" spans="1:14" ht="38.25">
      <c r="A61" s="1" t="s">
        <v>166</v>
      </c>
      <c r="B61" s="1" t="s">
        <v>53</v>
      </c>
      <c r="C61" s="7">
        <v>40</v>
      </c>
      <c r="D61" s="2"/>
      <c r="E61" s="7">
        <v>40</v>
      </c>
      <c r="F61" s="2"/>
      <c r="G61" s="2">
        <v>1.26</v>
      </c>
      <c r="H61" s="2"/>
      <c r="I61" s="2"/>
      <c r="J61" s="2"/>
      <c r="K61" s="2"/>
      <c r="L61" s="2"/>
      <c r="M61" s="2"/>
      <c r="N61" s="2"/>
    </row>
    <row r="62" spans="1:14" ht="12.75">
      <c r="A62" s="23" t="s">
        <v>155</v>
      </c>
      <c r="B62" s="28"/>
      <c r="C62" s="37">
        <v>40</v>
      </c>
      <c r="D62" s="23"/>
      <c r="E62" s="37">
        <v>40</v>
      </c>
      <c r="F62" s="23"/>
      <c r="G62" s="23">
        <v>1.26</v>
      </c>
      <c r="H62" s="2"/>
      <c r="I62" s="2"/>
      <c r="J62" s="2"/>
      <c r="K62" s="2"/>
      <c r="L62" s="2"/>
      <c r="M62" s="2"/>
      <c r="N62" s="2"/>
    </row>
    <row r="64" spans="1:14" ht="15.75">
      <c r="A64" s="127" t="s">
        <v>50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</row>
    <row r="65" spans="1:14" ht="12.75">
      <c r="A65" s="126" t="s">
        <v>51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</row>
    <row r="66" spans="1:14" ht="12.75">
      <c r="A66" s="2" t="s">
        <v>52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126" t="s">
        <v>165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</row>
    <row r="68" spans="1:14" ht="38.25">
      <c r="A68" s="1" t="s">
        <v>164</v>
      </c>
      <c r="B68" s="1" t="s">
        <v>53</v>
      </c>
      <c r="C68" s="6">
        <v>98.98</v>
      </c>
      <c r="D68" s="6"/>
      <c r="E68" s="6">
        <v>98.98</v>
      </c>
      <c r="F68" s="6"/>
      <c r="G68" s="6">
        <v>98.98</v>
      </c>
      <c r="H68" s="1"/>
      <c r="I68" s="1" t="s">
        <v>54</v>
      </c>
      <c r="J68" s="1" t="s">
        <v>37</v>
      </c>
      <c r="K68" s="6">
        <v>1427</v>
      </c>
      <c r="L68" s="6">
        <v>1427</v>
      </c>
      <c r="M68" s="6">
        <v>1427</v>
      </c>
      <c r="N68" s="6">
        <v>1427</v>
      </c>
    </row>
    <row r="69" spans="1:14" ht="12.75">
      <c r="A69" s="23" t="s">
        <v>155</v>
      </c>
      <c r="B69" s="28"/>
      <c r="C69" s="34">
        <v>98.98</v>
      </c>
      <c r="D69" s="34"/>
      <c r="E69" s="34">
        <v>98.98</v>
      </c>
      <c r="F69" s="34"/>
      <c r="G69" s="34">
        <v>98.98</v>
      </c>
      <c r="H69" s="28"/>
      <c r="I69" s="1"/>
      <c r="J69" s="1"/>
      <c r="K69" s="6"/>
      <c r="L69" s="6"/>
      <c r="M69" s="6"/>
      <c r="N69" s="6"/>
    </row>
    <row r="71" spans="1:14" ht="15.75">
      <c r="A71" s="127" t="s">
        <v>62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</row>
    <row r="72" spans="1:14" ht="12.75">
      <c r="A72" s="126" t="s">
        <v>63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</row>
    <row r="73" spans="1:14" ht="27.75" customHeight="1">
      <c r="A73" s="126" t="s">
        <v>64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2.75">
      <c r="A74" s="2" t="s">
        <v>65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63.75">
      <c r="A75" s="1" t="s">
        <v>66</v>
      </c>
      <c r="B75" s="1" t="s">
        <v>68</v>
      </c>
      <c r="C75" s="54" t="s">
        <v>70</v>
      </c>
      <c r="D75" s="2"/>
      <c r="E75" s="14">
        <v>60</v>
      </c>
      <c r="F75" s="2"/>
      <c r="G75" s="2"/>
      <c r="H75" s="2"/>
      <c r="I75" s="2"/>
      <c r="J75" s="2"/>
      <c r="K75" s="2"/>
      <c r="L75" s="2"/>
      <c r="M75" s="2"/>
      <c r="N75" s="2"/>
    </row>
    <row r="76" spans="1:14" ht="153">
      <c r="A76" s="1" t="s">
        <v>67</v>
      </c>
      <c r="B76" s="1" t="s">
        <v>69</v>
      </c>
      <c r="C76" s="6" t="s">
        <v>71</v>
      </c>
      <c r="D76" s="2"/>
      <c r="E76" s="6" t="s">
        <v>71</v>
      </c>
      <c r="F76" s="2"/>
      <c r="G76" s="16">
        <v>263</v>
      </c>
      <c r="H76" s="2"/>
      <c r="I76" s="2"/>
      <c r="J76" s="2"/>
      <c r="K76" s="2"/>
      <c r="L76" s="2"/>
      <c r="M76" s="2"/>
      <c r="N76" s="2"/>
    </row>
    <row r="77" spans="1:14" ht="153">
      <c r="A77" s="1" t="s">
        <v>72</v>
      </c>
      <c r="B77" s="1" t="s">
        <v>69</v>
      </c>
      <c r="C77" s="6" t="s">
        <v>73</v>
      </c>
      <c r="D77" s="2"/>
      <c r="E77" s="6" t="s">
        <v>73</v>
      </c>
      <c r="F77" s="2"/>
      <c r="G77" s="2"/>
      <c r="H77" s="2"/>
      <c r="I77" s="2"/>
      <c r="J77" s="2"/>
      <c r="K77" s="2"/>
      <c r="L77" s="2"/>
      <c r="M77" s="2"/>
      <c r="N77" s="2"/>
    </row>
    <row r="78" spans="1:14" ht="89.25">
      <c r="A78" s="15" t="s">
        <v>74</v>
      </c>
      <c r="B78" s="15" t="s">
        <v>75</v>
      </c>
      <c r="C78" s="1" t="s">
        <v>77</v>
      </c>
      <c r="D78" s="1" t="s">
        <v>76</v>
      </c>
      <c r="E78" s="1" t="s">
        <v>77</v>
      </c>
      <c r="F78" s="2"/>
      <c r="G78" s="2"/>
      <c r="H78" s="2"/>
      <c r="I78" s="1"/>
      <c r="J78" s="2"/>
      <c r="K78" s="2"/>
      <c r="L78" s="2"/>
      <c r="M78" s="2"/>
      <c r="N78" s="2"/>
    </row>
    <row r="79" spans="1:14" ht="89.25">
      <c r="A79" s="15" t="s">
        <v>78</v>
      </c>
      <c r="B79" s="15" t="s">
        <v>79</v>
      </c>
      <c r="C79" s="1" t="s">
        <v>77</v>
      </c>
      <c r="D79" s="2"/>
      <c r="E79" s="1" t="s">
        <v>77</v>
      </c>
      <c r="F79" s="2"/>
      <c r="G79" s="2"/>
      <c r="H79" s="2"/>
      <c r="I79" s="2"/>
      <c r="J79" s="2"/>
      <c r="K79" s="2"/>
      <c r="L79" s="2"/>
      <c r="M79" s="2"/>
      <c r="N79" s="2"/>
    </row>
    <row r="80" spans="1:14" ht="51">
      <c r="A80" s="15" t="s">
        <v>80</v>
      </c>
      <c r="B80" s="15" t="s">
        <v>81</v>
      </c>
      <c r="C80" s="1" t="s">
        <v>82</v>
      </c>
      <c r="D80" s="2"/>
      <c r="E80" s="1" t="s">
        <v>82</v>
      </c>
      <c r="F80" s="2"/>
      <c r="G80" s="2"/>
      <c r="H80" s="2"/>
      <c r="I80" s="2"/>
      <c r="J80" s="2"/>
      <c r="K80" s="2"/>
      <c r="L80" s="2"/>
      <c r="M80" s="2"/>
      <c r="N80" s="2"/>
    </row>
    <row r="81" spans="1:14" ht="89.25">
      <c r="A81" s="15" t="s">
        <v>83</v>
      </c>
      <c r="B81" s="15" t="s">
        <v>84</v>
      </c>
      <c r="C81" s="15" t="s">
        <v>85</v>
      </c>
      <c r="D81" s="2"/>
      <c r="E81" s="15" t="s">
        <v>85</v>
      </c>
      <c r="F81" s="2"/>
      <c r="G81" s="2"/>
      <c r="H81" s="2"/>
      <c r="I81" s="2"/>
      <c r="J81" s="2"/>
      <c r="K81" s="2"/>
      <c r="L81" s="2"/>
      <c r="M81" s="2"/>
      <c r="N81" s="2"/>
    </row>
    <row r="82" spans="1:14" ht="63.75">
      <c r="A82" s="15" t="s">
        <v>86</v>
      </c>
      <c r="B82" s="15" t="s">
        <v>87</v>
      </c>
      <c r="C82" s="15" t="s">
        <v>88</v>
      </c>
      <c r="D82" s="2"/>
      <c r="E82" s="15" t="s">
        <v>88</v>
      </c>
      <c r="F82" s="2"/>
      <c r="G82" s="2" t="s">
        <v>125</v>
      </c>
      <c r="H82" s="2"/>
      <c r="I82" s="2"/>
      <c r="J82" s="2"/>
      <c r="K82" s="2"/>
      <c r="L82" s="2"/>
      <c r="M82" s="2"/>
      <c r="N82" s="2"/>
    </row>
    <row r="83" spans="1:14" ht="89.25">
      <c r="A83" s="15" t="s">
        <v>90</v>
      </c>
      <c r="B83" s="15" t="s">
        <v>89</v>
      </c>
      <c r="C83" s="15" t="s">
        <v>88</v>
      </c>
      <c r="D83" s="2"/>
      <c r="E83" s="15" t="s">
        <v>88</v>
      </c>
      <c r="F83" s="2"/>
      <c r="G83" s="2"/>
      <c r="H83" s="2"/>
      <c r="I83" s="2"/>
      <c r="J83" s="2"/>
      <c r="K83" s="2"/>
      <c r="L83" s="2"/>
      <c r="M83" s="2"/>
      <c r="N83" s="2"/>
    </row>
    <row r="84" spans="1:14" ht="51">
      <c r="A84" s="15" t="s">
        <v>91</v>
      </c>
      <c r="B84" s="15" t="s">
        <v>89</v>
      </c>
      <c r="C84" s="15" t="s">
        <v>88</v>
      </c>
      <c r="D84" s="2"/>
      <c r="E84" s="15" t="s">
        <v>88</v>
      </c>
      <c r="F84" s="2"/>
      <c r="G84" s="16">
        <v>30</v>
      </c>
      <c r="H84" s="2"/>
      <c r="I84" s="2"/>
      <c r="J84" s="2"/>
      <c r="K84" s="2"/>
      <c r="L84" s="2"/>
      <c r="M84" s="2"/>
      <c r="N84" s="2"/>
    </row>
    <row r="85" spans="1:14" ht="89.25">
      <c r="A85" s="15" t="s">
        <v>96</v>
      </c>
      <c r="B85" s="15" t="s">
        <v>92</v>
      </c>
      <c r="C85" s="15" t="s">
        <v>94</v>
      </c>
      <c r="D85" s="2"/>
      <c r="E85" s="15" t="s">
        <v>94</v>
      </c>
      <c r="F85" s="2"/>
      <c r="G85" s="2"/>
      <c r="H85" s="2"/>
      <c r="I85" s="2"/>
      <c r="J85" s="2"/>
      <c r="K85" s="2"/>
      <c r="L85" s="2"/>
      <c r="M85" s="2"/>
      <c r="N85" s="2"/>
    </row>
    <row r="86" spans="1:14" ht="38.25">
      <c r="A86" s="15" t="s">
        <v>95</v>
      </c>
      <c r="B86" s="15" t="s">
        <v>97</v>
      </c>
      <c r="C86" s="15" t="s">
        <v>98</v>
      </c>
      <c r="D86" s="2"/>
      <c r="E86" s="15" t="s">
        <v>98</v>
      </c>
      <c r="F86" s="2"/>
      <c r="G86" s="2" t="s">
        <v>93</v>
      </c>
      <c r="H86" s="2"/>
      <c r="I86" s="2"/>
      <c r="J86" s="2"/>
      <c r="K86" s="2"/>
      <c r="L86" s="2"/>
      <c r="M86" s="2"/>
      <c r="N86" s="2"/>
    </row>
    <row r="87" spans="1:14" ht="63.75">
      <c r="A87" s="15" t="s">
        <v>99</v>
      </c>
      <c r="B87" s="15" t="s">
        <v>100</v>
      </c>
      <c r="C87" s="15" t="s">
        <v>101</v>
      </c>
      <c r="D87" s="2"/>
      <c r="E87" s="15" t="s">
        <v>101</v>
      </c>
      <c r="F87" s="2"/>
      <c r="G87" s="2"/>
      <c r="H87" s="2"/>
      <c r="I87" s="2"/>
      <c r="J87" s="2"/>
      <c r="K87" s="2"/>
      <c r="L87" s="2"/>
      <c r="M87" s="2"/>
      <c r="N87" s="2"/>
    </row>
    <row r="88" spans="1:14" ht="63.75">
      <c r="A88" s="15" t="s">
        <v>102</v>
      </c>
      <c r="B88" s="15" t="s">
        <v>103</v>
      </c>
      <c r="C88" s="15" t="s">
        <v>104</v>
      </c>
      <c r="D88" s="2"/>
      <c r="E88" s="15" t="s">
        <v>104</v>
      </c>
      <c r="F88" s="2"/>
      <c r="G88" s="2"/>
      <c r="H88" s="2"/>
      <c r="I88" s="2"/>
      <c r="J88" s="2"/>
      <c r="K88" s="2"/>
      <c r="L88" s="2"/>
      <c r="M88" s="2"/>
      <c r="N88" s="2"/>
    </row>
    <row r="89" spans="1:14" ht="51">
      <c r="A89" s="15" t="s">
        <v>105</v>
      </c>
      <c r="B89" s="15" t="s">
        <v>81</v>
      </c>
      <c r="C89" s="15" t="s">
        <v>104</v>
      </c>
      <c r="D89" s="2"/>
      <c r="E89" s="15" t="s">
        <v>104</v>
      </c>
      <c r="F89" s="2"/>
      <c r="G89" s="2"/>
      <c r="H89" s="2"/>
      <c r="I89" s="2"/>
      <c r="J89" s="2"/>
      <c r="K89" s="2"/>
      <c r="L89" s="2"/>
      <c r="M89" s="2"/>
      <c r="N89" s="2"/>
    </row>
    <row r="91" spans="1:14" ht="38.25">
      <c r="A91" s="15" t="s">
        <v>106</v>
      </c>
      <c r="B91" s="15" t="s">
        <v>107</v>
      </c>
      <c r="C91" s="15" t="s">
        <v>108</v>
      </c>
      <c r="D91" s="2"/>
      <c r="E91" s="15" t="s">
        <v>108</v>
      </c>
      <c r="F91" s="2"/>
      <c r="G91" s="2"/>
      <c r="H91" s="2"/>
      <c r="I91" s="2"/>
      <c r="J91" s="2"/>
      <c r="K91" s="2"/>
      <c r="L91" s="2"/>
      <c r="M91" s="2"/>
      <c r="N91" s="2"/>
    </row>
    <row r="92" spans="1:14" ht="38.25">
      <c r="A92" s="15" t="s">
        <v>109</v>
      </c>
      <c r="B92" s="15" t="s">
        <v>107</v>
      </c>
      <c r="C92" s="15" t="s">
        <v>110</v>
      </c>
      <c r="D92" s="2"/>
      <c r="E92" s="15" t="s">
        <v>110</v>
      </c>
      <c r="F92" s="2"/>
      <c r="G92" s="2"/>
      <c r="H92" s="2"/>
      <c r="I92" s="2"/>
      <c r="J92" s="2"/>
      <c r="K92" s="2"/>
      <c r="L92" s="2"/>
      <c r="M92" s="2"/>
      <c r="N92" s="2"/>
    </row>
    <row r="93" spans="1:14" ht="38.25">
      <c r="A93" s="15" t="s">
        <v>111</v>
      </c>
      <c r="B93" s="15" t="s">
        <v>107</v>
      </c>
      <c r="C93" s="15" t="s">
        <v>110</v>
      </c>
      <c r="D93" s="2"/>
      <c r="E93" s="15" t="s">
        <v>110</v>
      </c>
      <c r="F93" s="2"/>
      <c r="G93" s="2"/>
      <c r="H93" s="2"/>
      <c r="I93" s="2"/>
      <c r="J93" s="2"/>
      <c r="K93" s="2"/>
      <c r="L93" s="2"/>
      <c r="M93" s="2"/>
      <c r="N93" s="2"/>
    </row>
    <row r="94" spans="1:14" ht="38.25">
      <c r="A94" s="15" t="s">
        <v>112</v>
      </c>
      <c r="B94" s="15" t="s">
        <v>107</v>
      </c>
      <c r="C94" s="15" t="s">
        <v>113</v>
      </c>
      <c r="D94" s="2"/>
      <c r="E94" s="15" t="s">
        <v>113</v>
      </c>
      <c r="F94" s="2"/>
      <c r="G94" s="2"/>
      <c r="H94" s="2"/>
      <c r="I94" s="2"/>
      <c r="J94" s="2"/>
      <c r="K94" s="2"/>
      <c r="L94" s="2"/>
      <c r="M94" s="2"/>
      <c r="N94" s="2"/>
    </row>
    <row r="95" spans="1:14" ht="38.25">
      <c r="A95" s="15" t="s">
        <v>115</v>
      </c>
      <c r="B95" s="15" t="s">
        <v>107</v>
      </c>
      <c r="C95" s="15" t="s">
        <v>114</v>
      </c>
      <c r="D95" s="2"/>
      <c r="E95" s="15" t="s">
        <v>114</v>
      </c>
      <c r="F95" s="2"/>
      <c r="G95" s="2"/>
      <c r="H95" s="2"/>
      <c r="I95" s="2"/>
      <c r="J95" s="2"/>
      <c r="K95" s="2"/>
      <c r="L95" s="2"/>
      <c r="M95" s="2"/>
      <c r="N95" s="2"/>
    </row>
    <row r="96" spans="1:14" ht="76.5">
      <c r="A96" s="15" t="s">
        <v>116</v>
      </c>
      <c r="B96" s="15" t="s">
        <v>117</v>
      </c>
      <c r="C96" s="15" t="s">
        <v>118</v>
      </c>
      <c r="D96" s="2"/>
      <c r="E96" s="15" t="s">
        <v>118</v>
      </c>
      <c r="F96" s="2"/>
      <c r="G96" s="2"/>
      <c r="H96" s="2"/>
      <c r="I96" s="2"/>
      <c r="J96" s="2"/>
      <c r="K96" s="2"/>
      <c r="L96" s="2"/>
      <c r="M96" s="2"/>
      <c r="N96" s="2"/>
    </row>
    <row r="97" spans="1:14" ht="63.75">
      <c r="A97" s="15" t="s">
        <v>119</v>
      </c>
      <c r="B97" s="15" t="s">
        <v>120</v>
      </c>
      <c r="C97" s="15" t="s">
        <v>121</v>
      </c>
      <c r="D97" s="2"/>
      <c r="E97" s="15" t="s">
        <v>121</v>
      </c>
      <c r="F97" s="2"/>
      <c r="G97" s="2"/>
      <c r="H97" s="2"/>
      <c r="I97" s="2"/>
      <c r="J97" s="2"/>
      <c r="K97" s="2"/>
      <c r="L97" s="2"/>
      <c r="M97" s="2"/>
      <c r="N97" s="2"/>
    </row>
    <row r="98" spans="1:14" ht="63.75">
      <c r="A98" s="15" t="s">
        <v>122</v>
      </c>
      <c r="B98" s="15" t="s">
        <v>120</v>
      </c>
      <c r="C98" s="15" t="s">
        <v>123</v>
      </c>
      <c r="D98" s="2"/>
      <c r="E98" s="15" t="s">
        <v>123</v>
      </c>
      <c r="F98" s="2"/>
      <c r="G98" s="2"/>
      <c r="H98" s="2"/>
      <c r="I98" s="2"/>
      <c r="J98" s="2"/>
      <c r="K98" s="2"/>
      <c r="L98" s="2"/>
      <c r="M98" s="2"/>
      <c r="N98" s="2"/>
    </row>
    <row r="99" spans="1:14" ht="76.5">
      <c r="A99" s="15" t="s">
        <v>124</v>
      </c>
      <c r="B99" s="15" t="s">
        <v>68</v>
      </c>
      <c r="C99" s="15" t="s">
        <v>110</v>
      </c>
      <c r="D99" s="2"/>
      <c r="E99" s="15" t="s">
        <v>110</v>
      </c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2" t="s">
        <v>162</v>
      </c>
      <c r="B101" s="23"/>
      <c r="C101" s="23">
        <v>1301</v>
      </c>
      <c r="D101" s="23">
        <v>100</v>
      </c>
      <c r="E101" s="23"/>
      <c r="F101" s="23"/>
      <c r="G101" s="24">
        <f>G76+G84</f>
        <v>293</v>
      </c>
      <c r="H101" s="2"/>
      <c r="I101" s="2"/>
      <c r="J101" s="2"/>
      <c r="K101" s="2"/>
      <c r="L101" s="2"/>
      <c r="M101" s="2"/>
      <c r="N101" s="2"/>
    </row>
    <row r="103" spans="1:14" ht="15.75">
      <c r="A103" s="135" t="s">
        <v>126</v>
      </c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</row>
    <row r="104" spans="1:14" ht="32.25" customHeight="1">
      <c r="A104" s="126" t="s">
        <v>127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  <row r="105" spans="1:14" ht="29.25" customHeight="1">
      <c r="A105" s="132" t="s">
        <v>128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4"/>
    </row>
    <row r="106" ht="12.75">
      <c r="A106" t="s">
        <v>129</v>
      </c>
    </row>
    <row r="107" spans="1:14" ht="38.25">
      <c r="A107" s="1" t="s">
        <v>130</v>
      </c>
      <c r="B107" s="1" t="s">
        <v>131</v>
      </c>
      <c r="C107" s="1">
        <v>11037.33</v>
      </c>
      <c r="D107" s="1"/>
      <c r="E107" s="5">
        <v>11037.33</v>
      </c>
      <c r="F107" s="1"/>
      <c r="G107" s="5">
        <v>11037.33</v>
      </c>
      <c r="H107" s="1"/>
      <c r="I107" s="6" t="s">
        <v>132</v>
      </c>
      <c r="J107" s="6" t="s">
        <v>32</v>
      </c>
      <c r="K107" s="6"/>
      <c r="L107" s="6"/>
      <c r="M107" s="6"/>
      <c r="N107" s="6">
        <v>14</v>
      </c>
    </row>
    <row r="108" spans="1:14" ht="89.25">
      <c r="A108" s="1" t="s">
        <v>134</v>
      </c>
      <c r="B108" s="1" t="s">
        <v>131</v>
      </c>
      <c r="C108" s="1">
        <v>1677.969</v>
      </c>
      <c r="D108" s="1"/>
      <c r="E108" s="1">
        <v>1677.97</v>
      </c>
      <c r="F108" s="1"/>
      <c r="G108" s="1">
        <v>1677.97</v>
      </c>
      <c r="H108" s="1"/>
      <c r="I108" s="1"/>
      <c r="J108" s="1"/>
      <c r="K108" s="1"/>
      <c r="L108" s="1"/>
      <c r="M108" s="1"/>
      <c r="N108" s="1"/>
    </row>
    <row r="109" spans="1:14" ht="12.75">
      <c r="A109" s="28" t="s">
        <v>155</v>
      </c>
      <c r="B109" s="28"/>
      <c r="C109" s="28">
        <f>C107+C108</f>
        <v>12715.298999999999</v>
      </c>
      <c r="D109" s="28"/>
      <c r="E109" s="28">
        <f>E107+E108</f>
        <v>12715.3</v>
      </c>
      <c r="F109" s="28"/>
      <c r="G109" s="28">
        <f>G107+G108</f>
        <v>12715.3</v>
      </c>
      <c r="H109" s="1"/>
      <c r="I109" s="1"/>
      <c r="J109" s="1"/>
      <c r="K109" s="1"/>
      <c r="L109" s="1"/>
      <c r="M109" s="1"/>
      <c r="N109" s="1"/>
    </row>
    <row r="111" spans="1:14" ht="30" customHeight="1">
      <c r="A111" s="128" t="s">
        <v>133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30"/>
    </row>
    <row r="112" spans="1:14" ht="20.25" customHeight="1">
      <c r="A112" s="126" t="s">
        <v>135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</row>
    <row r="113" spans="1:14" ht="25.5" customHeight="1">
      <c r="A113" s="126" t="s">
        <v>136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</row>
    <row r="114" ht="12.75">
      <c r="A114" t="s">
        <v>137</v>
      </c>
    </row>
    <row r="115" spans="1:14" ht="153">
      <c r="A115" s="1" t="s">
        <v>138</v>
      </c>
      <c r="B115" s="1" t="s">
        <v>139</v>
      </c>
      <c r="C115" s="17">
        <v>1094</v>
      </c>
      <c r="D115" s="17"/>
      <c r="E115" s="17">
        <v>1094</v>
      </c>
      <c r="F115" s="1"/>
      <c r="G115" s="1">
        <v>1093.68</v>
      </c>
      <c r="H115" s="1"/>
      <c r="I115" s="1" t="s">
        <v>141</v>
      </c>
      <c r="J115" s="1" t="s">
        <v>142</v>
      </c>
      <c r="K115" s="1"/>
      <c r="L115" s="1"/>
      <c r="M115" s="1"/>
      <c r="N115" s="6" t="s">
        <v>143</v>
      </c>
    </row>
    <row r="116" spans="1:14" ht="25.5">
      <c r="A116" s="28" t="s">
        <v>154</v>
      </c>
      <c r="B116" s="28"/>
      <c r="C116" s="33">
        <v>1094</v>
      </c>
      <c r="D116" s="33"/>
      <c r="E116" s="33">
        <v>1094</v>
      </c>
      <c r="F116" s="28"/>
      <c r="G116" s="28">
        <v>1093.68</v>
      </c>
      <c r="H116" s="28"/>
      <c r="I116" s="28" t="s">
        <v>141</v>
      </c>
      <c r="J116" s="28" t="s">
        <v>142</v>
      </c>
      <c r="K116" s="28"/>
      <c r="L116" s="28"/>
      <c r="M116" s="28"/>
      <c r="N116" s="34" t="s">
        <v>143</v>
      </c>
    </row>
    <row r="117" spans="1:14" ht="12.75">
      <c r="A117" s="9"/>
      <c r="B117" s="9"/>
      <c r="C117" s="20"/>
      <c r="D117" s="20"/>
      <c r="E117" s="20"/>
      <c r="F117" s="9"/>
      <c r="G117" s="9"/>
      <c r="H117" s="9"/>
      <c r="I117" s="9"/>
      <c r="J117" s="9"/>
      <c r="K117" s="9"/>
      <c r="L117" s="9"/>
      <c r="M117" s="9"/>
      <c r="N117" s="21"/>
    </row>
    <row r="119" spans="1:14" ht="15.75">
      <c r="A119" s="127" t="s">
        <v>144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</row>
    <row r="120" spans="1:14" ht="12.75">
      <c r="A120" s="126" t="s">
        <v>145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</row>
    <row r="121" spans="1:14" ht="24.75" customHeight="1">
      <c r="A121" s="126" t="s">
        <v>146</v>
      </c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</row>
    <row r="122" spans="1:14" ht="12.75">
      <c r="A122" s="132" t="s">
        <v>65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4"/>
    </row>
    <row r="123" spans="1:14" ht="12.75">
      <c r="A123" s="126" t="s">
        <v>156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</row>
    <row r="124" spans="1:14" ht="89.25">
      <c r="A124" s="1" t="s">
        <v>262</v>
      </c>
      <c r="B124" s="1" t="s">
        <v>53</v>
      </c>
      <c r="C124" s="31">
        <v>50</v>
      </c>
      <c r="D124" s="31"/>
      <c r="E124" s="31">
        <v>50</v>
      </c>
      <c r="F124" s="17"/>
      <c r="G124" s="31">
        <v>50</v>
      </c>
      <c r="H124" s="1"/>
      <c r="I124" s="1"/>
      <c r="J124" s="1"/>
      <c r="K124" s="1"/>
      <c r="L124" s="1"/>
      <c r="M124" s="1"/>
      <c r="N124" s="1"/>
    </row>
    <row r="125" spans="1:14" ht="76.5">
      <c r="A125" s="1" t="s">
        <v>263</v>
      </c>
      <c r="B125" s="1" t="s">
        <v>266</v>
      </c>
      <c r="C125" s="31">
        <v>5</v>
      </c>
      <c r="D125" s="31"/>
      <c r="E125" s="31">
        <v>5</v>
      </c>
      <c r="F125" s="1"/>
      <c r="G125" s="6" t="s">
        <v>265</v>
      </c>
      <c r="H125" s="1"/>
      <c r="I125" s="1"/>
      <c r="J125" s="1"/>
      <c r="K125" s="1"/>
      <c r="L125" s="1"/>
      <c r="M125" s="1"/>
      <c r="N125" s="1"/>
    </row>
    <row r="126" spans="1:14" ht="12.75">
      <c r="A126" s="1" t="s">
        <v>159</v>
      </c>
      <c r="B126" s="1"/>
      <c r="C126" s="31">
        <v>55</v>
      </c>
      <c r="D126" s="6"/>
      <c r="E126" s="31">
        <v>55</v>
      </c>
      <c r="F126" s="6"/>
      <c r="G126" s="6">
        <v>50.545</v>
      </c>
      <c r="H126" s="1"/>
      <c r="I126" s="1"/>
      <c r="J126" s="1"/>
      <c r="K126" s="1"/>
      <c r="L126" s="1"/>
      <c r="M126" s="1"/>
      <c r="N126" s="1"/>
    </row>
    <row r="127" spans="1:14" ht="12.75">
      <c r="A127" s="132" t="s">
        <v>157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4"/>
    </row>
    <row r="128" spans="1:14" ht="153">
      <c r="A128" s="1" t="s">
        <v>147</v>
      </c>
      <c r="B128" s="1" t="s">
        <v>264</v>
      </c>
      <c r="C128" s="6">
        <v>11.5</v>
      </c>
      <c r="D128" s="6"/>
      <c r="E128" s="6">
        <v>11.5</v>
      </c>
      <c r="F128" s="6"/>
      <c r="G128" s="6">
        <v>0.931</v>
      </c>
      <c r="H128" s="6"/>
      <c r="I128" s="2"/>
      <c r="J128" s="2"/>
      <c r="K128" s="2"/>
      <c r="L128" s="2"/>
      <c r="M128" s="2"/>
      <c r="N128" s="2"/>
    </row>
    <row r="129" spans="1:14" ht="12.75">
      <c r="A129" s="1" t="s">
        <v>267</v>
      </c>
      <c r="B129" s="1"/>
      <c r="C129" s="6"/>
      <c r="D129" s="6"/>
      <c r="E129" s="6"/>
      <c r="F129" s="6"/>
      <c r="G129" s="6"/>
      <c r="H129" s="6"/>
      <c r="I129" s="2"/>
      <c r="J129" s="2"/>
      <c r="K129" s="2"/>
      <c r="L129" s="2"/>
      <c r="M129" s="2"/>
      <c r="N129" s="2"/>
    </row>
    <row r="130" spans="1:14" ht="114.75">
      <c r="A130" s="1" t="s">
        <v>148</v>
      </c>
      <c r="B130" s="1" t="s">
        <v>139</v>
      </c>
      <c r="C130" s="6">
        <v>303.6</v>
      </c>
      <c r="D130" s="6"/>
      <c r="E130" s="6">
        <v>303.6</v>
      </c>
      <c r="F130" s="6"/>
      <c r="G130" s="6">
        <v>267.12</v>
      </c>
      <c r="H130" s="6"/>
      <c r="I130" s="6"/>
      <c r="J130" s="6"/>
      <c r="K130" s="6"/>
      <c r="L130" s="6"/>
      <c r="M130" s="6"/>
      <c r="N130" s="6"/>
    </row>
    <row r="131" spans="1:14" ht="191.25">
      <c r="A131" s="15" t="s">
        <v>149</v>
      </c>
      <c r="B131" s="1" t="s">
        <v>139</v>
      </c>
      <c r="C131" s="18">
        <v>0.5</v>
      </c>
      <c r="D131" s="2"/>
      <c r="E131" s="18">
        <v>0.5</v>
      </c>
      <c r="F131" s="2"/>
      <c r="G131" s="18">
        <v>0.479</v>
      </c>
      <c r="H131" s="2"/>
      <c r="I131" s="2"/>
      <c r="J131" s="2"/>
      <c r="K131" s="2"/>
      <c r="L131" s="2"/>
      <c r="M131" s="2"/>
      <c r="N131" s="2"/>
    </row>
    <row r="132" spans="1:14" ht="114.75">
      <c r="A132" s="1" t="s">
        <v>150</v>
      </c>
      <c r="B132" s="1" t="s">
        <v>139</v>
      </c>
      <c r="C132" s="1">
        <v>0.5</v>
      </c>
      <c r="D132" s="1"/>
      <c r="E132" s="1">
        <v>0.5</v>
      </c>
      <c r="F132" s="1"/>
      <c r="G132" s="1">
        <v>0.358</v>
      </c>
      <c r="H132" s="1"/>
      <c r="I132" s="1"/>
      <c r="J132" s="1"/>
      <c r="K132" s="1"/>
      <c r="L132" s="1"/>
      <c r="M132" s="1"/>
      <c r="N132" s="1"/>
    </row>
    <row r="133" spans="1:14" ht="114.75">
      <c r="A133" s="19" t="s">
        <v>151</v>
      </c>
      <c r="B133" s="1" t="s">
        <v>139</v>
      </c>
      <c r="C133" s="17">
        <v>400</v>
      </c>
      <c r="D133" s="1"/>
      <c r="E133" s="17">
        <v>400</v>
      </c>
      <c r="F133" s="1"/>
      <c r="G133" s="17">
        <v>400</v>
      </c>
      <c r="H133" s="1"/>
      <c r="I133" s="19"/>
      <c r="J133" s="19"/>
      <c r="K133" s="19"/>
      <c r="L133" s="19"/>
      <c r="M133" s="19"/>
      <c r="N133" s="19"/>
    </row>
    <row r="134" spans="1:14" ht="114.75">
      <c r="A134" s="1" t="s">
        <v>152</v>
      </c>
      <c r="B134" s="1" t="s">
        <v>139</v>
      </c>
      <c r="C134" s="17">
        <v>63</v>
      </c>
      <c r="D134" s="17"/>
      <c r="E134" s="17">
        <v>63</v>
      </c>
      <c r="F134" s="17"/>
      <c r="G134" s="5">
        <v>30.429</v>
      </c>
      <c r="H134" s="1"/>
      <c r="I134" s="1"/>
      <c r="J134" s="1"/>
      <c r="K134" s="1"/>
      <c r="L134" s="1"/>
      <c r="M134" s="1"/>
      <c r="N134" s="1"/>
    </row>
    <row r="135" spans="1:14" ht="114.75">
      <c r="A135" s="1" t="s">
        <v>153</v>
      </c>
      <c r="B135" s="1" t="s">
        <v>139</v>
      </c>
      <c r="C135" s="1">
        <v>4</v>
      </c>
      <c r="D135" s="1"/>
      <c r="E135" s="1">
        <v>4</v>
      </c>
      <c r="F135" s="1"/>
      <c r="G135" s="1">
        <v>3.74</v>
      </c>
      <c r="H135" s="1"/>
      <c r="I135" s="2"/>
      <c r="J135" s="2"/>
      <c r="K135" s="2"/>
      <c r="L135" s="2"/>
      <c r="M135" s="2"/>
      <c r="N135" s="2"/>
    </row>
    <row r="136" spans="1:14" ht="12.75">
      <c r="A136" s="1" t="s">
        <v>158</v>
      </c>
      <c r="B136" s="2"/>
      <c r="C136" s="1">
        <v>796.6</v>
      </c>
      <c r="D136" s="1"/>
      <c r="E136" s="1">
        <v>796.6</v>
      </c>
      <c r="F136" s="1"/>
      <c r="G136" s="17">
        <f>G128+G130+G131+G132+G133+G134+G135</f>
        <v>703.0569999999999</v>
      </c>
      <c r="H136" s="1"/>
      <c r="I136" s="2"/>
      <c r="J136" s="2"/>
      <c r="K136" s="2"/>
      <c r="L136" s="2"/>
      <c r="M136" s="2"/>
      <c r="N136" s="2"/>
    </row>
    <row r="137" spans="1:14" ht="12.75">
      <c r="A137" s="126" t="s">
        <v>160</v>
      </c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</row>
    <row r="138" spans="1:14" ht="38.25">
      <c r="A138" s="1" t="s">
        <v>245</v>
      </c>
      <c r="B138" s="1" t="s">
        <v>53</v>
      </c>
      <c r="C138" s="48">
        <v>50</v>
      </c>
      <c r="D138" s="1"/>
      <c r="E138" s="1">
        <v>50</v>
      </c>
      <c r="F138" s="1"/>
      <c r="G138" s="1">
        <v>0</v>
      </c>
      <c r="H138" s="1"/>
      <c r="I138" s="1"/>
      <c r="J138" s="1"/>
      <c r="K138" s="1"/>
      <c r="L138" s="1"/>
      <c r="M138" s="1"/>
      <c r="N138" s="1"/>
    </row>
    <row r="139" spans="1:14" ht="38.25">
      <c r="A139" s="1" t="s">
        <v>261</v>
      </c>
      <c r="B139" s="1" t="s">
        <v>53</v>
      </c>
      <c r="C139" s="48">
        <v>70</v>
      </c>
      <c r="D139" s="1"/>
      <c r="E139" s="1">
        <v>70</v>
      </c>
      <c r="F139" s="1"/>
      <c r="G139" s="1">
        <v>84.7</v>
      </c>
      <c r="H139" s="1"/>
      <c r="I139" s="1"/>
      <c r="J139" s="1"/>
      <c r="K139" s="1"/>
      <c r="L139" s="1"/>
      <c r="M139" s="1"/>
      <c r="N139" s="1"/>
    </row>
    <row r="140" spans="1:14" ht="51">
      <c r="A140" s="1" t="s">
        <v>246</v>
      </c>
      <c r="B140" s="1" t="s">
        <v>53</v>
      </c>
      <c r="C140" s="48">
        <v>10</v>
      </c>
      <c r="D140" s="1"/>
      <c r="E140" s="1">
        <v>10</v>
      </c>
      <c r="F140" s="1"/>
      <c r="G140" s="1">
        <v>0</v>
      </c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4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4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 t="s">
        <v>161</v>
      </c>
      <c r="B143" s="1"/>
      <c r="C143" s="48">
        <v>130</v>
      </c>
      <c r="D143" s="1"/>
      <c r="E143" s="17">
        <v>130</v>
      </c>
      <c r="F143" s="1"/>
      <c r="G143" s="1">
        <v>84.7</v>
      </c>
      <c r="H143" s="1"/>
      <c r="I143" s="1"/>
      <c r="J143" s="1"/>
      <c r="K143" s="1"/>
      <c r="L143" s="1"/>
      <c r="M143" s="1"/>
      <c r="N143" s="1"/>
    </row>
    <row r="144" spans="1:14" ht="12.75">
      <c r="A144" s="22" t="s">
        <v>155</v>
      </c>
      <c r="B144" s="23"/>
      <c r="C144" s="23">
        <v>981.6</v>
      </c>
      <c r="D144" s="23"/>
      <c r="E144" s="23">
        <v>981.6</v>
      </c>
      <c r="F144" s="23"/>
      <c r="G144" s="49">
        <v>838.345</v>
      </c>
      <c r="H144" s="2"/>
      <c r="I144" s="2"/>
      <c r="J144" s="2"/>
      <c r="K144" s="2"/>
      <c r="L144" s="2"/>
      <c r="M144" s="2"/>
      <c r="N144" s="2"/>
    </row>
    <row r="146" spans="1:14" ht="15.75">
      <c r="A146" s="127" t="s">
        <v>167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</row>
    <row r="147" spans="1:14" ht="18" customHeight="1">
      <c r="A147" s="126" t="s">
        <v>168</v>
      </c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</row>
    <row r="148" spans="1:14" ht="12.75">
      <c r="A148" s="2" t="s">
        <v>169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162" t="s">
        <v>65</v>
      </c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</row>
    <row r="150" spans="1:14" ht="76.5">
      <c r="A150" s="1" t="s">
        <v>170</v>
      </c>
      <c r="B150" s="2"/>
      <c r="C150" s="17">
        <v>129</v>
      </c>
      <c r="D150" s="17"/>
      <c r="E150" s="17">
        <v>129</v>
      </c>
      <c r="F150" s="17"/>
      <c r="G150" s="17">
        <v>129</v>
      </c>
      <c r="H150" s="17"/>
      <c r="I150" s="14" t="s">
        <v>140</v>
      </c>
      <c r="J150" s="14" t="s">
        <v>32</v>
      </c>
      <c r="K150" s="14">
        <v>17</v>
      </c>
      <c r="L150" s="14"/>
      <c r="M150" s="14"/>
      <c r="N150" s="14">
        <v>17</v>
      </c>
    </row>
    <row r="151" spans="1:14" ht="12.75">
      <c r="A151" s="28" t="s">
        <v>230</v>
      </c>
      <c r="B151" s="23"/>
      <c r="C151" s="33">
        <v>129</v>
      </c>
      <c r="D151" s="33"/>
      <c r="E151" s="33">
        <v>129</v>
      </c>
      <c r="F151" s="33"/>
      <c r="G151" s="33">
        <v>129</v>
      </c>
      <c r="H151" s="33"/>
      <c r="I151" s="36" t="s">
        <v>140</v>
      </c>
      <c r="J151" s="36" t="s">
        <v>32</v>
      </c>
      <c r="K151" s="36">
        <v>17</v>
      </c>
      <c r="L151" s="36"/>
      <c r="M151" s="36"/>
      <c r="N151" s="36">
        <v>17</v>
      </c>
    </row>
    <row r="153" spans="1:14" ht="15.75">
      <c r="A153" s="163" t="s">
        <v>171</v>
      </c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</row>
    <row r="154" spans="1:14" ht="27.75" customHeight="1">
      <c r="A154" s="132" t="s">
        <v>173</v>
      </c>
      <c r="B154" s="133"/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4"/>
    </row>
    <row r="155" spans="1:14" ht="12.75">
      <c r="A155" s="132" t="s">
        <v>172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4"/>
    </row>
    <row r="156" ht="12.75">
      <c r="A156" t="s">
        <v>137</v>
      </c>
    </row>
    <row r="157" spans="1:14" ht="12.75">
      <c r="A157" s="132" t="s">
        <v>174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4"/>
    </row>
    <row r="158" spans="1:14" ht="63.75">
      <c r="A158" s="1" t="s">
        <v>175</v>
      </c>
      <c r="B158" s="1" t="s">
        <v>176</v>
      </c>
      <c r="C158" s="31" t="s">
        <v>177</v>
      </c>
      <c r="D158" s="30"/>
      <c r="E158" s="6" t="s">
        <v>178</v>
      </c>
      <c r="F158" s="30"/>
      <c r="G158" s="6" t="s">
        <v>178</v>
      </c>
      <c r="H158" s="30"/>
      <c r="I158" s="6" t="s">
        <v>179</v>
      </c>
      <c r="J158" s="30" t="s">
        <v>37</v>
      </c>
      <c r="K158" s="30"/>
      <c r="L158" s="30"/>
      <c r="M158" s="30"/>
      <c r="N158" s="30">
        <v>740</v>
      </c>
    </row>
    <row r="159" spans="1:14" ht="38.25">
      <c r="A159" s="1" t="s">
        <v>159</v>
      </c>
      <c r="B159" s="2"/>
      <c r="C159" s="31" t="s">
        <v>177</v>
      </c>
      <c r="D159" s="2"/>
      <c r="E159" s="6" t="s">
        <v>229</v>
      </c>
      <c r="F159" s="2"/>
      <c r="G159" s="6" t="s">
        <v>178</v>
      </c>
      <c r="H159" s="2"/>
      <c r="I159" s="2"/>
      <c r="J159" s="2"/>
      <c r="K159" s="2"/>
      <c r="L159" s="2"/>
      <c r="M159" s="2"/>
      <c r="N159" s="2"/>
    </row>
    <row r="160" spans="1:14" ht="12.75">
      <c r="A160" s="132" t="s">
        <v>180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4"/>
    </row>
    <row r="161" spans="1:14" ht="38.25">
      <c r="A161" s="32" t="s">
        <v>158</v>
      </c>
      <c r="B161" s="2"/>
      <c r="C161" s="6" t="s">
        <v>232</v>
      </c>
      <c r="D161" s="17">
        <v>1175</v>
      </c>
      <c r="E161" s="6" t="s">
        <v>233</v>
      </c>
      <c r="F161" s="17">
        <v>1175</v>
      </c>
      <c r="G161" s="1">
        <v>0</v>
      </c>
      <c r="H161" s="1">
        <v>0</v>
      </c>
      <c r="I161" s="2"/>
      <c r="J161" s="2"/>
      <c r="K161" s="2"/>
      <c r="L161" s="2"/>
      <c r="M161" s="2"/>
      <c r="N161" s="2"/>
    </row>
    <row r="162" spans="1:14" ht="12.75">
      <c r="A162" s="161" t="s">
        <v>181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</row>
    <row r="163" spans="1:14" ht="89.25">
      <c r="A163" s="1" t="s">
        <v>182</v>
      </c>
      <c r="B163" s="1" t="s">
        <v>176</v>
      </c>
      <c r="C163" s="1" t="s">
        <v>183</v>
      </c>
      <c r="D163" s="1"/>
      <c r="E163" s="1" t="s">
        <v>183</v>
      </c>
      <c r="F163" s="1"/>
      <c r="G163" s="1" t="s">
        <v>184</v>
      </c>
      <c r="H163" s="1"/>
      <c r="I163" s="6" t="s">
        <v>179</v>
      </c>
      <c r="J163" s="6" t="s">
        <v>37</v>
      </c>
      <c r="K163" s="6">
        <v>6</v>
      </c>
      <c r="L163" s="6">
        <v>6</v>
      </c>
      <c r="M163" s="6">
        <v>6</v>
      </c>
      <c r="N163" s="6">
        <v>5</v>
      </c>
    </row>
    <row r="164" spans="1:14" ht="89.25">
      <c r="A164" s="1" t="s">
        <v>185</v>
      </c>
      <c r="B164" s="1" t="s">
        <v>231</v>
      </c>
      <c r="C164" s="1" t="s">
        <v>234</v>
      </c>
      <c r="D164" s="2"/>
      <c r="E164" s="1" t="s">
        <v>186</v>
      </c>
      <c r="F164" s="2"/>
      <c r="G164" s="15" t="s">
        <v>187</v>
      </c>
      <c r="H164" s="2"/>
      <c r="I164" s="6" t="s">
        <v>179</v>
      </c>
      <c r="J164" s="6" t="s">
        <v>37</v>
      </c>
      <c r="K164" s="30">
        <v>320</v>
      </c>
      <c r="L164" s="30">
        <v>320</v>
      </c>
      <c r="M164" s="30">
        <v>500</v>
      </c>
      <c r="N164" s="30">
        <v>499</v>
      </c>
    </row>
    <row r="165" spans="1:14" ht="127.5">
      <c r="A165" s="1" t="s">
        <v>188</v>
      </c>
      <c r="B165" s="1" t="s">
        <v>176</v>
      </c>
      <c r="C165" s="1" t="s">
        <v>189</v>
      </c>
      <c r="D165" s="1"/>
      <c r="E165" s="1" t="s">
        <v>190</v>
      </c>
      <c r="F165" s="1"/>
      <c r="G165" s="1" t="s">
        <v>191</v>
      </c>
      <c r="H165" s="1"/>
      <c r="I165" s="6" t="s">
        <v>179</v>
      </c>
      <c r="J165" s="6" t="s">
        <v>37</v>
      </c>
      <c r="K165" s="30">
        <v>3</v>
      </c>
      <c r="L165" s="30">
        <v>3</v>
      </c>
      <c r="M165" s="30">
        <v>3</v>
      </c>
      <c r="N165" s="30">
        <v>1</v>
      </c>
    </row>
    <row r="166" spans="1:14" ht="76.5">
      <c r="A166" s="15" t="s">
        <v>192</v>
      </c>
      <c r="B166" s="1" t="s">
        <v>176</v>
      </c>
      <c r="C166" s="1" t="s">
        <v>194</v>
      </c>
      <c r="D166" s="17">
        <v>1100</v>
      </c>
      <c r="E166" s="1" t="s">
        <v>195</v>
      </c>
      <c r="F166" s="17">
        <v>1100</v>
      </c>
      <c r="G166" s="1" t="s">
        <v>196</v>
      </c>
      <c r="H166" s="1">
        <v>919.6</v>
      </c>
      <c r="I166" s="6" t="s">
        <v>179</v>
      </c>
      <c r="J166" s="6" t="s">
        <v>37</v>
      </c>
      <c r="K166" s="30">
        <v>120</v>
      </c>
      <c r="L166" s="30">
        <v>120</v>
      </c>
      <c r="M166" s="30">
        <v>120</v>
      </c>
      <c r="N166" s="30">
        <v>85</v>
      </c>
    </row>
    <row r="167" spans="1:14" ht="76.5">
      <c r="A167" s="15" t="s">
        <v>193</v>
      </c>
      <c r="B167" s="2"/>
      <c r="C167" s="1" t="s">
        <v>197</v>
      </c>
      <c r="D167" s="16">
        <v>2350</v>
      </c>
      <c r="E167" s="15" t="s">
        <v>198</v>
      </c>
      <c r="F167" s="16">
        <v>1100</v>
      </c>
      <c r="G167" s="15" t="s">
        <v>199</v>
      </c>
      <c r="H167" s="14">
        <v>919.6</v>
      </c>
      <c r="I167" s="6" t="s">
        <v>179</v>
      </c>
      <c r="J167" s="6" t="s">
        <v>37</v>
      </c>
      <c r="K167" s="14">
        <v>449</v>
      </c>
      <c r="L167" s="14">
        <v>449</v>
      </c>
      <c r="M167" s="14">
        <v>629</v>
      </c>
      <c r="N167" s="14">
        <v>590</v>
      </c>
    </row>
    <row r="168" spans="1:14" ht="12.75">
      <c r="A168" s="164" t="s">
        <v>200</v>
      </c>
      <c r="B168" s="165"/>
      <c r="C168" s="165"/>
      <c r="D168" s="165"/>
      <c r="E168" s="165"/>
      <c r="F168" s="165"/>
      <c r="G168" s="165"/>
      <c r="H168" s="165"/>
      <c r="I168" s="165"/>
      <c r="J168" s="165"/>
      <c r="K168" s="165"/>
      <c r="L168" s="165"/>
      <c r="M168" s="165"/>
      <c r="N168" s="166"/>
    </row>
    <row r="169" spans="1:14" ht="76.5">
      <c r="A169" s="15" t="s">
        <v>201</v>
      </c>
      <c r="B169" s="1" t="s">
        <v>176</v>
      </c>
      <c r="C169" s="15" t="s">
        <v>202</v>
      </c>
      <c r="D169" s="2"/>
      <c r="E169" s="15" t="s">
        <v>203</v>
      </c>
      <c r="F169" s="2"/>
      <c r="G169" s="15" t="s">
        <v>204</v>
      </c>
      <c r="H169" s="2"/>
      <c r="I169" s="6" t="s">
        <v>179</v>
      </c>
      <c r="J169" s="6" t="s">
        <v>37</v>
      </c>
      <c r="K169" s="6">
        <v>20</v>
      </c>
      <c r="L169" s="6">
        <v>20</v>
      </c>
      <c r="M169" s="6">
        <v>20</v>
      </c>
      <c r="N169" s="6">
        <v>21</v>
      </c>
    </row>
    <row r="170" spans="1:14" ht="76.5">
      <c r="A170" s="15" t="s">
        <v>205</v>
      </c>
      <c r="B170" s="2"/>
      <c r="C170" s="15" t="s">
        <v>202</v>
      </c>
      <c r="D170" s="2"/>
      <c r="E170" s="15" t="s">
        <v>203</v>
      </c>
      <c r="F170" s="2"/>
      <c r="G170" s="15" t="s">
        <v>204</v>
      </c>
      <c r="H170" s="2"/>
      <c r="I170" s="6" t="s">
        <v>179</v>
      </c>
      <c r="J170" s="6" t="s">
        <v>37</v>
      </c>
      <c r="K170" s="6">
        <v>20</v>
      </c>
      <c r="L170" s="6">
        <v>20</v>
      </c>
      <c r="M170" s="6">
        <v>20</v>
      </c>
      <c r="N170" s="6">
        <v>21</v>
      </c>
    </row>
    <row r="171" spans="1:14" ht="12.75">
      <c r="A171" s="167" t="s">
        <v>206</v>
      </c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9"/>
    </row>
    <row r="172" spans="1:14" ht="51">
      <c r="A172" s="15" t="s">
        <v>207</v>
      </c>
      <c r="B172" s="1" t="s">
        <v>176</v>
      </c>
      <c r="C172" s="15" t="s">
        <v>208</v>
      </c>
      <c r="D172" s="2"/>
      <c r="E172" s="15" t="s">
        <v>209</v>
      </c>
      <c r="F172" s="2"/>
      <c r="G172" s="15" t="s">
        <v>210</v>
      </c>
      <c r="H172" s="2"/>
      <c r="I172" s="6" t="s">
        <v>179</v>
      </c>
      <c r="J172" s="6" t="s">
        <v>37</v>
      </c>
      <c r="K172" s="6">
        <v>60</v>
      </c>
      <c r="L172" s="6">
        <v>60</v>
      </c>
      <c r="M172" s="6">
        <v>135</v>
      </c>
      <c r="N172" s="6">
        <v>58</v>
      </c>
    </row>
    <row r="173" spans="1:14" ht="38.25">
      <c r="A173" s="15" t="s">
        <v>211</v>
      </c>
      <c r="B173" s="1" t="s">
        <v>176</v>
      </c>
      <c r="C173" s="15" t="s">
        <v>208</v>
      </c>
      <c r="D173" s="2"/>
      <c r="E173" s="15" t="s">
        <v>212</v>
      </c>
      <c r="F173" s="2"/>
      <c r="G173" s="15" t="s">
        <v>213</v>
      </c>
      <c r="H173" s="2"/>
      <c r="I173" s="6" t="s">
        <v>179</v>
      </c>
      <c r="J173" s="6" t="s">
        <v>37</v>
      </c>
      <c r="K173" s="18">
        <v>520</v>
      </c>
      <c r="L173" s="18">
        <v>520</v>
      </c>
      <c r="M173" s="18">
        <v>520</v>
      </c>
      <c r="N173" s="18">
        <v>481</v>
      </c>
    </row>
    <row r="174" spans="1:14" ht="38.25">
      <c r="A174" s="15" t="s">
        <v>214</v>
      </c>
      <c r="B174" s="2"/>
      <c r="C174" s="6" t="s">
        <v>215</v>
      </c>
      <c r="D174" s="2"/>
      <c r="E174" s="15" t="s">
        <v>216</v>
      </c>
      <c r="F174" s="2"/>
      <c r="G174" s="15" t="s">
        <v>217</v>
      </c>
      <c r="H174" s="2"/>
      <c r="I174" s="6" t="s">
        <v>179</v>
      </c>
      <c r="J174" s="6" t="s">
        <v>37</v>
      </c>
      <c r="K174" s="18">
        <v>580</v>
      </c>
      <c r="L174" s="18">
        <v>580</v>
      </c>
      <c r="M174" s="18">
        <v>655</v>
      </c>
      <c r="N174" s="18">
        <v>539</v>
      </c>
    </row>
    <row r="175" spans="1:14" ht="12.75">
      <c r="A175" s="161" t="s">
        <v>218</v>
      </c>
      <c r="B175" s="161"/>
      <c r="C175" s="161"/>
      <c r="D175" s="161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</row>
    <row r="176" spans="1:14" ht="38.25">
      <c r="A176" s="15" t="s">
        <v>219</v>
      </c>
      <c r="B176" s="1" t="s">
        <v>176</v>
      </c>
      <c r="C176" s="1" t="s">
        <v>220</v>
      </c>
      <c r="D176" s="1"/>
      <c r="E176" s="1" t="s">
        <v>220</v>
      </c>
      <c r="F176" s="1"/>
      <c r="G176" s="1" t="s">
        <v>220</v>
      </c>
      <c r="H176" s="1"/>
      <c r="I176" s="6" t="s">
        <v>179</v>
      </c>
      <c r="J176" s="6" t="s">
        <v>37</v>
      </c>
      <c r="K176" s="1">
        <v>80</v>
      </c>
      <c r="L176" s="1">
        <v>80</v>
      </c>
      <c r="M176" s="1">
        <v>80</v>
      </c>
      <c r="N176" s="1">
        <v>66</v>
      </c>
    </row>
    <row r="177" spans="1:14" ht="38.25">
      <c r="A177" s="15" t="s">
        <v>221</v>
      </c>
      <c r="B177" s="2"/>
      <c r="C177" s="1" t="s">
        <v>220</v>
      </c>
      <c r="D177" s="1"/>
      <c r="E177" s="1" t="s">
        <v>220</v>
      </c>
      <c r="F177" s="1"/>
      <c r="G177" s="1" t="s">
        <v>220</v>
      </c>
      <c r="H177" s="1"/>
      <c r="I177" s="6" t="s">
        <v>179</v>
      </c>
      <c r="J177" s="6" t="s">
        <v>37</v>
      </c>
      <c r="K177" s="1">
        <v>80</v>
      </c>
      <c r="L177" s="1">
        <v>80</v>
      </c>
      <c r="M177" s="1">
        <v>80</v>
      </c>
      <c r="N177" s="1">
        <v>66</v>
      </c>
    </row>
    <row r="178" spans="1:14" ht="12.75">
      <c r="A178" s="161" t="s">
        <v>222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</row>
    <row r="179" spans="1:14" ht="38.25">
      <c r="A179" s="1" t="s">
        <v>223</v>
      </c>
      <c r="B179" s="1" t="s">
        <v>176</v>
      </c>
      <c r="C179" s="1" t="s">
        <v>228</v>
      </c>
      <c r="D179" s="1"/>
      <c r="E179" s="1" t="s">
        <v>224</v>
      </c>
      <c r="F179" s="1"/>
      <c r="G179" s="1" t="s">
        <v>225</v>
      </c>
      <c r="H179" s="1"/>
      <c r="I179" s="1" t="s">
        <v>226</v>
      </c>
      <c r="J179" s="6" t="s">
        <v>32</v>
      </c>
      <c r="K179" s="6">
        <v>4</v>
      </c>
      <c r="L179" s="6">
        <v>4</v>
      </c>
      <c r="M179" s="6">
        <v>4</v>
      </c>
      <c r="N179" s="6">
        <v>3</v>
      </c>
    </row>
    <row r="180" spans="1:14" ht="38.25">
      <c r="A180" s="15" t="s">
        <v>227</v>
      </c>
      <c r="B180" s="2"/>
      <c r="C180" s="1" t="s">
        <v>228</v>
      </c>
      <c r="D180" s="1"/>
      <c r="E180" s="1" t="s">
        <v>224</v>
      </c>
      <c r="F180" s="1"/>
      <c r="G180" s="1" t="s">
        <v>225</v>
      </c>
      <c r="H180" s="1"/>
      <c r="I180" s="1" t="s">
        <v>226</v>
      </c>
      <c r="J180" s="6" t="s">
        <v>32</v>
      </c>
      <c r="K180" s="6">
        <v>4</v>
      </c>
      <c r="L180" s="6">
        <v>4</v>
      </c>
      <c r="M180" s="6">
        <v>4</v>
      </c>
      <c r="N180" s="6">
        <v>3</v>
      </c>
    </row>
    <row r="181" spans="1:14" ht="76.5">
      <c r="A181" s="36" t="s">
        <v>155</v>
      </c>
      <c r="B181" s="36"/>
      <c r="C181" s="28" t="s">
        <v>241</v>
      </c>
      <c r="D181" s="36"/>
      <c r="E181" s="28" t="s">
        <v>242</v>
      </c>
      <c r="F181" s="36"/>
      <c r="G181" s="28" t="s">
        <v>243</v>
      </c>
      <c r="H181" s="14"/>
      <c r="I181" s="14"/>
      <c r="J181" s="14"/>
      <c r="K181" s="14"/>
      <c r="L181" s="14"/>
      <c r="M181" s="14"/>
      <c r="N181" s="14"/>
    </row>
    <row r="182" spans="1:14" ht="12.75">
      <c r="A182" s="36" t="s">
        <v>155</v>
      </c>
      <c r="B182" s="36"/>
      <c r="C182" s="28">
        <v>4419.5</v>
      </c>
      <c r="D182" s="36"/>
      <c r="E182" s="28">
        <v>4490.5</v>
      </c>
      <c r="F182" s="36"/>
      <c r="G182" s="28">
        <v>2384.4</v>
      </c>
      <c r="H182" s="14"/>
      <c r="I182" s="14"/>
      <c r="J182" s="14"/>
      <c r="K182" s="14"/>
      <c r="L182" s="14"/>
      <c r="M182" s="14"/>
      <c r="N182" s="14"/>
    </row>
    <row r="184" spans="1:14" ht="15.75">
      <c r="A184" s="127" t="s">
        <v>235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</row>
    <row r="185" spans="1:14" ht="12.75">
      <c r="A185" s="132" t="s">
        <v>236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4"/>
    </row>
    <row r="186" spans="1:14" ht="26.25" customHeight="1">
      <c r="A186" s="158" t="s">
        <v>237</v>
      </c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60"/>
    </row>
    <row r="187" spans="1:14" ht="114.75">
      <c r="A187" s="1" t="s">
        <v>238</v>
      </c>
      <c r="B187" s="1" t="s">
        <v>239</v>
      </c>
      <c r="C187" s="31">
        <v>50</v>
      </c>
      <c r="D187" s="31"/>
      <c r="E187" s="31">
        <v>50</v>
      </c>
      <c r="F187" s="6"/>
      <c r="G187" s="6">
        <v>0</v>
      </c>
      <c r="H187" s="6"/>
      <c r="I187" s="6" t="s">
        <v>240</v>
      </c>
      <c r="J187" s="6" t="s">
        <v>37</v>
      </c>
      <c r="K187" s="6">
        <v>0</v>
      </c>
      <c r="L187" s="6">
        <v>4</v>
      </c>
      <c r="M187" s="6">
        <v>4</v>
      </c>
      <c r="N187" s="6">
        <v>0</v>
      </c>
    </row>
    <row r="188" spans="1:14" ht="12.75">
      <c r="A188" s="23" t="s">
        <v>155</v>
      </c>
      <c r="B188" s="23"/>
      <c r="C188" s="39">
        <v>50</v>
      </c>
      <c r="D188" s="39"/>
      <c r="E188" s="39">
        <v>50</v>
      </c>
      <c r="F188" s="34"/>
      <c r="G188" s="34">
        <v>0</v>
      </c>
      <c r="H188" s="23"/>
      <c r="I188" s="23"/>
      <c r="J188" s="23"/>
      <c r="K188" s="23"/>
      <c r="L188" s="23"/>
      <c r="M188" s="23"/>
      <c r="N188" s="23"/>
    </row>
    <row r="190" spans="1:14" ht="15.75">
      <c r="A190" s="128" t="s">
        <v>247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30"/>
    </row>
    <row r="191" spans="1:14" ht="27.75" customHeight="1">
      <c r="A191" s="126" t="s">
        <v>248</v>
      </c>
      <c r="B191" s="126"/>
      <c r="C191" s="126"/>
      <c r="D191" s="126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</row>
    <row r="192" spans="1:14" ht="12.75">
      <c r="A192" s="126" t="s">
        <v>249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</row>
    <row r="193" spans="1:14" ht="15.75">
      <c r="A193" s="131" t="s">
        <v>255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</row>
    <row r="194" spans="1:14" ht="76.5">
      <c r="A194" s="1" t="s">
        <v>250</v>
      </c>
      <c r="B194" s="1" t="s">
        <v>251</v>
      </c>
      <c r="C194" s="31">
        <v>30</v>
      </c>
      <c r="D194" s="31"/>
      <c r="E194" s="31">
        <v>30</v>
      </c>
      <c r="F194" s="31"/>
      <c r="G194" s="31">
        <v>30</v>
      </c>
      <c r="H194" s="31"/>
      <c r="I194" s="1" t="s">
        <v>252</v>
      </c>
      <c r="J194" s="1" t="s">
        <v>253</v>
      </c>
      <c r="K194" s="1"/>
      <c r="L194" s="1"/>
      <c r="M194" s="1"/>
      <c r="N194" s="6">
        <v>45</v>
      </c>
    </row>
    <row r="195" spans="1:14" ht="25.5">
      <c r="A195" s="1" t="s">
        <v>254</v>
      </c>
      <c r="B195" s="1" t="s">
        <v>251</v>
      </c>
      <c r="C195" s="45">
        <v>12.745</v>
      </c>
      <c r="D195" s="31"/>
      <c r="E195" s="6">
        <v>12.745</v>
      </c>
      <c r="F195" s="6"/>
      <c r="G195" s="6">
        <v>12.745</v>
      </c>
      <c r="H195" s="6"/>
      <c r="I195" s="6"/>
      <c r="J195" s="6"/>
      <c r="K195" s="6"/>
      <c r="L195" s="6"/>
      <c r="M195" s="6"/>
      <c r="N195" s="6"/>
    </row>
    <row r="196" spans="1:14" ht="127.5">
      <c r="A196" s="43" t="s">
        <v>256</v>
      </c>
      <c r="B196" s="1" t="s">
        <v>251</v>
      </c>
      <c r="C196" s="44" t="s">
        <v>260</v>
      </c>
      <c r="D196" s="2"/>
      <c r="E196" s="44" t="s">
        <v>260</v>
      </c>
      <c r="F196" s="2"/>
      <c r="G196" s="30">
        <v>0</v>
      </c>
      <c r="H196" s="2"/>
      <c r="I196" s="2"/>
      <c r="J196" s="2"/>
      <c r="K196" s="2"/>
      <c r="L196" s="2"/>
      <c r="M196" s="2"/>
      <c r="N196" s="2"/>
    </row>
    <row r="197" spans="1:14" ht="76.5">
      <c r="A197" s="1" t="s">
        <v>257</v>
      </c>
      <c r="B197" s="1" t="s">
        <v>251</v>
      </c>
      <c r="C197" s="1" t="s">
        <v>258</v>
      </c>
      <c r="D197" s="2"/>
      <c r="E197" s="1" t="s">
        <v>258</v>
      </c>
      <c r="F197" s="2"/>
      <c r="G197" s="30">
        <v>0</v>
      </c>
      <c r="H197" s="2"/>
      <c r="I197" s="2"/>
      <c r="J197" s="2"/>
      <c r="K197" s="2"/>
      <c r="L197" s="2"/>
      <c r="M197" s="2"/>
      <c r="N197" s="2"/>
    </row>
    <row r="198" spans="1:14" ht="127.5">
      <c r="A198" s="22" t="s">
        <v>154</v>
      </c>
      <c r="B198" s="23"/>
      <c r="C198" s="46" t="s">
        <v>292</v>
      </c>
      <c r="D198" s="23"/>
      <c r="E198" s="46" t="s">
        <v>292</v>
      </c>
      <c r="F198" s="23"/>
      <c r="G198" s="47" t="s">
        <v>259</v>
      </c>
      <c r="H198" s="2"/>
      <c r="I198" s="2"/>
      <c r="J198" s="2"/>
      <c r="K198" s="2"/>
      <c r="L198" s="2"/>
      <c r="M198" s="2"/>
      <c r="N198" s="2"/>
    </row>
    <row r="199" spans="1:14" ht="12.75">
      <c r="A199" s="22" t="s">
        <v>154</v>
      </c>
      <c r="B199" s="23"/>
      <c r="C199" s="23">
        <v>342.745</v>
      </c>
      <c r="D199" s="23"/>
      <c r="E199" s="23">
        <v>342.745</v>
      </c>
      <c r="F199" s="23"/>
      <c r="G199" s="23">
        <v>42.745</v>
      </c>
      <c r="H199" s="23"/>
      <c r="I199" s="23"/>
      <c r="J199" s="23"/>
      <c r="K199" s="23"/>
      <c r="L199" s="23"/>
      <c r="M199" s="23"/>
      <c r="N199" s="23"/>
    </row>
    <row r="200" spans="1:14" ht="12.75">
      <c r="A200" s="52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4" ht="15.75">
      <c r="A201" s="127" t="s">
        <v>268</v>
      </c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</row>
    <row r="202" spans="1:14" ht="12.75">
      <c r="A202" s="126" t="s">
        <v>270</v>
      </c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</row>
    <row r="203" spans="1:14" ht="12.75">
      <c r="A203" s="126" t="s">
        <v>269</v>
      </c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</row>
    <row r="204" spans="1:14" ht="63.75">
      <c r="A204" s="19" t="s">
        <v>271</v>
      </c>
      <c r="B204" s="1" t="s">
        <v>272</v>
      </c>
      <c r="C204" s="2">
        <v>3857.05</v>
      </c>
      <c r="D204" s="2"/>
      <c r="E204" s="2">
        <v>3857.05</v>
      </c>
      <c r="F204" s="2"/>
      <c r="G204" s="2">
        <v>2980.613</v>
      </c>
      <c r="H204" s="2"/>
      <c r="I204" s="2"/>
      <c r="J204" s="2"/>
      <c r="K204" s="2"/>
      <c r="L204" s="2"/>
      <c r="M204" s="2"/>
      <c r="N204" s="2"/>
    </row>
    <row r="205" spans="1:14" ht="12.75">
      <c r="A205" s="23" t="s">
        <v>154</v>
      </c>
      <c r="B205" s="23"/>
      <c r="C205" s="23">
        <v>3857.05</v>
      </c>
      <c r="D205" s="23"/>
      <c r="E205" s="23">
        <v>3857.05</v>
      </c>
      <c r="F205" s="23"/>
      <c r="G205" s="23">
        <v>2980.613</v>
      </c>
      <c r="H205" s="2"/>
      <c r="I205" s="2"/>
      <c r="J205" s="2"/>
      <c r="K205" s="2"/>
      <c r="L205" s="2"/>
      <c r="M205" s="2"/>
      <c r="N205" s="2"/>
    </row>
    <row r="207" spans="1:14" ht="35.25" customHeight="1">
      <c r="A207" s="128" t="s">
        <v>295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30"/>
    </row>
    <row r="208" spans="1:14" ht="25.5" customHeight="1">
      <c r="A208" s="126" t="s">
        <v>273</v>
      </c>
      <c r="B208" s="126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</row>
    <row r="209" spans="1:14" ht="12.75">
      <c r="A209" s="126" t="s">
        <v>274</v>
      </c>
      <c r="B209" s="126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</row>
    <row r="210" spans="1:14" ht="63.75">
      <c r="A210" s="1" t="s">
        <v>275</v>
      </c>
      <c r="B210" s="1" t="s">
        <v>276</v>
      </c>
      <c r="C210" s="14">
        <v>1925</v>
      </c>
      <c r="D210" s="2"/>
      <c r="E210" s="14">
        <v>1925</v>
      </c>
      <c r="F210" s="2"/>
      <c r="G210" s="14">
        <v>701.06</v>
      </c>
      <c r="H210" s="2"/>
      <c r="I210" s="1" t="s">
        <v>277</v>
      </c>
      <c r="J210" s="14" t="s">
        <v>278</v>
      </c>
      <c r="K210" s="14">
        <v>2.8</v>
      </c>
      <c r="L210" s="2"/>
      <c r="M210" s="2"/>
      <c r="N210" s="14">
        <v>2.8</v>
      </c>
    </row>
    <row r="211" spans="1:16" ht="63.75">
      <c r="A211" s="1" t="s">
        <v>279</v>
      </c>
      <c r="B211" s="1" t="s">
        <v>280</v>
      </c>
      <c r="C211" s="14">
        <v>1100</v>
      </c>
      <c r="D211" s="2"/>
      <c r="E211" s="14">
        <v>1100</v>
      </c>
      <c r="F211" s="2"/>
      <c r="G211" s="14">
        <v>0</v>
      </c>
      <c r="H211" s="2"/>
      <c r="I211" s="2"/>
      <c r="J211" s="2"/>
      <c r="K211" s="2"/>
      <c r="L211" s="2"/>
      <c r="M211" s="2"/>
      <c r="N211" s="2"/>
      <c r="P211" s="50"/>
    </row>
    <row r="212" spans="1:14" ht="38.25">
      <c r="A212" s="1" t="s">
        <v>281</v>
      </c>
      <c r="B212" s="1" t="s">
        <v>282</v>
      </c>
      <c r="C212" s="14">
        <v>1000</v>
      </c>
      <c r="D212" s="2"/>
      <c r="E212" s="14">
        <v>1000</v>
      </c>
      <c r="F212" s="2"/>
      <c r="G212" s="14">
        <v>0</v>
      </c>
      <c r="H212" s="2"/>
      <c r="I212" s="2"/>
      <c r="J212" s="2"/>
      <c r="K212" s="2"/>
      <c r="L212" s="2"/>
      <c r="M212" s="2"/>
      <c r="N212" s="2"/>
    </row>
    <row r="213" spans="1:14" ht="38.25">
      <c r="A213" s="1" t="s">
        <v>283</v>
      </c>
      <c r="B213" s="15" t="s">
        <v>284</v>
      </c>
      <c r="C213" s="51">
        <v>830</v>
      </c>
      <c r="D213" s="2"/>
      <c r="E213" s="51">
        <v>830</v>
      </c>
      <c r="F213" s="2"/>
      <c r="G213" s="51">
        <v>0</v>
      </c>
      <c r="H213" s="2"/>
      <c r="I213" s="2"/>
      <c r="J213" s="2"/>
      <c r="K213" s="2"/>
      <c r="L213" s="2"/>
      <c r="M213" s="2"/>
      <c r="N213" s="2"/>
    </row>
    <row r="214" spans="1:14" ht="38.25">
      <c r="A214" s="1" t="s">
        <v>285</v>
      </c>
      <c r="B214" s="1" t="s">
        <v>286</v>
      </c>
      <c r="C214" s="14">
        <v>155</v>
      </c>
      <c r="D214" s="2"/>
      <c r="E214" s="14">
        <v>155</v>
      </c>
      <c r="F214" s="14"/>
      <c r="G214" s="14">
        <v>0</v>
      </c>
      <c r="H214" s="2"/>
      <c r="I214" s="2"/>
      <c r="J214" s="2"/>
      <c r="K214" s="2"/>
      <c r="L214" s="2"/>
      <c r="M214" s="2"/>
      <c r="N214" s="2"/>
    </row>
    <row r="215" spans="1:14" ht="38.25">
      <c r="A215" s="1" t="s">
        <v>287</v>
      </c>
      <c r="B215" s="1" t="s">
        <v>286</v>
      </c>
      <c r="C215" s="14">
        <v>250</v>
      </c>
      <c r="D215" s="14"/>
      <c r="E215" s="14">
        <v>250</v>
      </c>
      <c r="F215" s="14"/>
      <c r="G215" s="14">
        <v>0</v>
      </c>
      <c r="H215" s="2"/>
      <c r="I215" s="14"/>
      <c r="J215" s="2"/>
      <c r="K215" s="2"/>
      <c r="L215" s="2"/>
      <c r="M215" s="2"/>
      <c r="N215" s="2"/>
    </row>
    <row r="216" spans="1:14" ht="63.75">
      <c r="A216" s="1" t="s">
        <v>288</v>
      </c>
      <c r="B216" s="1" t="s">
        <v>286</v>
      </c>
      <c r="C216" s="14">
        <v>45</v>
      </c>
      <c r="D216" s="14"/>
      <c r="E216" s="14">
        <v>45</v>
      </c>
      <c r="F216" s="14"/>
      <c r="G216" s="14">
        <v>0</v>
      </c>
      <c r="H216" s="2"/>
      <c r="I216" s="2"/>
      <c r="J216" s="2"/>
      <c r="K216" s="2"/>
      <c r="L216" s="2"/>
      <c r="M216" s="2"/>
      <c r="N216" s="2"/>
    </row>
    <row r="217" spans="1:14" ht="38.25">
      <c r="A217" s="1" t="s">
        <v>289</v>
      </c>
      <c r="B217" s="1" t="s">
        <v>286</v>
      </c>
      <c r="C217" s="14">
        <v>100</v>
      </c>
      <c r="D217" s="14"/>
      <c r="E217" s="14">
        <v>100</v>
      </c>
      <c r="F217" s="14"/>
      <c r="G217" s="14">
        <v>0</v>
      </c>
      <c r="H217" s="2"/>
      <c r="I217" s="2"/>
      <c r="J217" s="2"/>
      <c r="K217" s="2"/>
      <c r="L217" s="2"/>
      <c r="M217" s="2"/>
      <c r="N217" s="2"/>
    </row>
    <row r="218" spans="1:14" ht="38.25">
      <c r="A218" s="1" t="s">
        <v>290</v>
      </c>
      <c r="B218" s="1" t="s">
        <v>291</v>
      </c>
      <c r="C218" s="14">
        <v>550</v>
      </c>
      <c r="D218" s="2"/>
      <c r="E218" s="14">
        <v>550</v>
      </c>
      <c r="F218" s="2"/>
      <c r="G218" s="14">
        <v>0</v>
      </c>
      <c r="H218" s="2"/>
      <c r="I218" s="2"/>
      <c r="J218" s="2"/>
      <c r="K218" s="2"/>
      <c r="L218" s="2"/>
      <c r="M218" s="2"/>
      <c r="N218" s="2"/>
    </row>
    <row r="219" spans="1:14" ht="12.75">
      <c r="A219" s="22" t="s">
        <v>154</v>
      </c>
      <c r="B219" s="23"/>
      <c r="C219" s="23">
        <f>C210+C211+C212+C213+C214+C215+C216+C217+C218</f>
        <v>5955</v>
      </c>
      <c r="D219" s="23"/>
      <c r="E219" s="23">
        <f>E210+E211+E212+E213+E214+E215+E216+E217+E218</f>
        <v>5955</v>
      </c>
      <c r="F219" s="23"/>
      <c r="G219" s="23">
        <f>G210+G211+G212+G213+G214+G215+G216+G217+G218</f>
        <v>701.06</v>
      </c>
      <c r="H219" s="23"/>
      <c r="I219" s="23"/>
      <c r="J219" s="23"/>
      <c r="K219" s="23"/>
      <c r="L219" s="23"/>
      <c r="M219" s="23"/>
      <c r="N219" s="23"/>
    </row>
    <row r="220" spans="1:14" ht="12.75">
      <c r="A220" s="23" t="s">
        <v>296</v>
      </c>
      <c r="B220" s="2"/>
      <c r="C220" s="7" t="e">
        <f>C17+C24+C36+C42+C48+C55+C62+C69+C101+C109+C116+C144+C151+C182+C188+C199+C205+C219</f>
        <v>#VALUE!</v>
      </c>
      <c r="D220" s="7">
        <f>D17+D24+D36+D42+D48+D55+D62+D69+D101+D109+D116+D144+D151+D182+D188+D199+D205+D219</f>
        <v>6100</v>
      </c>
      <c r="E220" s="7">
        <f>E17+E24+E36+E42+E48+E55+E62+E69+E101+E109+E116+E144+E151+E182+E188+E199+E205+E219</f>
        <v>32334.174999999996</v>
      </c>
      <c r="F220" s="2"/>
      <c r="G220" s="2"/>
      <c r="H220" s="2"/>
      <c r="I220" s="2"/>
      <c r="J220" s="2"/>
      <c r="K220" s="2"/>
      <c r="L220" s="2"/>
      <c r="M220" s="2"/>
      <c r="N220" s="2"/>
    </row>
  </sheetData>
  <sheetProtection/>
  <mergeCells count="100">
    <mergeCell ref="A186:N186"/>
    <mergeCell ref="A175:N175"/>
    <mergeCell ref="A178:N178"/>
    <mergeCell ref="G30:G35"/>
    <mergeCell ref="A30:A35"/>
    <mergeCell ref="A184:N184"/>
    <mergeCell ref="A149:N149"/>
    <mergeCell ref="A153:N153"/>
    <mergeCell ref="A162:N162"/>
    <mergeCell ref="A168:N168"/>
    <mergeCell ref="A157:N157"/>
    <mergeCell ref="A160:N160"/>
    <mergeCell ref="A137:N137"/>
    <mergeCell ref="A146:N146"/>
    <mergeCell ref="A147:N147"/>
    <mergeCell ref="A185:N185"/>
    <mergeCell ref="A171:N171"/>
    <mergeCell ref="A154:N154"/>
    <mergeCell ref="A155:N155"/>
    <mergeCell ref="A67:N67"/>
    <mergeCell ref="A57:N57"/>
    <mergeCell ref="A58:N58"/>
    <mergeCell ref="A59:N59"/>
    <mergeCell ref="A60:N60"/>
    <mergeCell ref="A127:N127"/>
    <mergeCell ref="A123:N123"/>
    <mergeCell ref="A111:N111"/>
    <mergeCell ref="A112:N112"/>
    <mergeCell ref="A113:N113"/>
    <mergeCell ref="A50:N50"/>
    <mergeCell ref="A51:N51"/>
    <mergeCell ref="A52:N52"/>
    <mergeCell ref="A53:N53"/>
    <mergeCell ref="A64:N64"/>
    <mergeCell ref="A65:N65"/>
    <mergeCell ref="F30:F35"/>
    <mergeCell ref="H30:H35"/>
    <mergeCell ref="A40:N40"/>
    <mergeCell ref="A44:N44"/>
    <mergeCell ref="A45:N45"/>
    <mergeCell ref="A46:N46"/>
    <mergeCell ref="A26:N26"/>
    <mergeCell ref="A27:N27"/>
    <mergeCell ref="A28:N28"/>
    <mergeCell ref="A29:N29"/>
    <mergeCell ref="A38:N38"/>
    <mergeCell ref="A39:N39"/>
    <mergeCell ref="C30:C35"/>
    <mergeCell ref="B30:B35"/>
    <mergeCell ref="D30:D35"/>
    <mergeCell ref="E30:E35"/>
    <mergeCell ref="A14:N14"/>
    <mergeCell ref="A15:N15"/>
    <mergeCell ref="A19:N19"/>
    <mergeCell ref="A20:M20"/>
    <mergeCell ref="A21:N21"/>
    <mergeCell ref="A22:N22"/>
    <mergeCell ref="I7:N7"/>
    <mergeCell ref="I8:I10"/>
    <mergeCell ref="J8:J10"/>
    <mergeCell ref="K8:K10"/>
    <mergeCell ref="L8:L10"/>
    <mergeCell ref="M8:M10"/>
    <mergeCell ref="N8:N10"/>
    <mergeCell ref="C7:H7"/>
    <mergeCell ref="C8:D8"/>
    <mergeCell ref="E8:F8"/>
    <mergeCell ref="G8:H8"/>
    <mergeCell ref="C9:C10"/>
    <mergeCell ref="D9:D10"/>
    <mergeCell ref="E9:E10"/>
    <mergeCell ref="F9:F10"/>
    <mergeCell ref="G9:G10"/>
    <mergeCell ref="H9:H10"/>
    <mergeCell ref="A71:N71"/>
    <mergeCell ref="A72:N72"/>
    <mergeCell ref="A73:N73"/>
    <mergeCell ref="A103:N103"/>
    <mergeCell ref="A2:N2"/>
    <mergeCell ref="C4:I4"/>
    <mergeCell ref="C5:I5"/>
    <mergeCell ref="A13:N13"/>
    <mergeCell ref="A7:A10"/>
    <mergeCell ref="B7:B10"/>
    <mergeCell ref="A190:N190"/>
    <mergeCell ref="A191:N191"/>
    <mergeCell ref="A192:N192"/>
    <mergeCell ref="A193:N193"/>
    <mergeCell ref="A104:N104"/>
    <mergeCell ref="A105:N105"/>
    <mergeCell ref="A119:N119"/>
    <mergeCell ref="A122:N122"/>
    <mergeCell ref="A120:N120"/>
    <mergeCell ref="A121:N121"/>
    <mergeCell ref="A208:N208"/>
    <mergeCell ref="A209:N209"/>
    <mergeCell ref="A201:N201"/>
    <mergeCell ref="A202:N202"/>
    <mergeCell ref="A203:N203"/>
    <mergeCell ref="A207:N207"/>
  </mergeCells>
  <printOptions/>
  <pageMargins left="0.58" right="0.3" top="0.43" bottom="0.43" header="0.34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60"/>
  <sheetViews>
    <sheetView tabSelected="1" zoomScalePageLayoutView="0" workbookViewId="0" topLeftCell="A247">
      <selection activeCell="B262" sqref="B262"/>
    </sheetView>
  </sheetViews>
  <sheetFormatPr defaultColWidth="9.00390625" defaultRowHeight="12.75"/>
  <cols>
    <col min="1" max="1" width="23.625" style="55" customWidth="1"/>
    <col min="2" max="2" width="12.125" style="55" customWidth="1"/>
    <col min="3" max="3" width="8.375" style="55" customWidth="1"/>
    <col min="4" max="4" width="8.25390625" style="55" customWidth="1"/>
    <col min="5" max="5" width="8.375" style="55" customWidth="1"/>
    <col min="6" max="6" width="8.00390625" style="55" customWidth="1"/>
    <col min="7" max="7" width="8.25390625" style="55" customWidth="1"/>
    <col min="8" max="8" width="7.875" style="55" customWidth="1"/>
    <col min="9" max="9" width="14.125" style="55" customWidth="1"/>
    <col min="10" max="10" width="6.875" style="55" customWidth="1"/>
    <col min="11" max="11" width="7.75390625" style="55" customWidth="1"/>
    <col min="12" max="12" width="8.00390625" style="55" customWidth="1"/>
    <col min="13" max="13" width="8.25390625" style="55" customWidth="1"/>
    <col min="14" max="14" width="7.875" style="55" customWidth="1"/>
    <col min="15" max="16384" width="9.125" style="55" customWidth="1"/>
  </cols>
  <sheetData>
    <row r="2" spans="1:14" ht="21" customHeight="1">
      <c r="A2" s="200" t="s">
        <v>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8">
      <c r="A3" s="70"/>
      <c r="B3" s="70"/>
      <c r="C3" s="27"/>
      <c r="D3" s="27"/>
      <c r="E3" s="27"/>
      <c r="F3" s="27" t="s">
        <v>1</v>
      </c>
      <c r="G3" s="27"/>
      <c r="H3" s="27"/>
      <c r="I3" s="27"/>
      <c r="J3" s="71"/>
      <c r="K3" s="71"/>
      <c r="L3" s="71"/>
      <c r="M3" s="71"/>
      <c r="N3" s="71"/>
    </row>
    <row r="4" spans="1:14" ht="18">
      <c r="A4" s="71"/>
      <c r="B4" s="72"/>
      <c r="C4" s="137" t="s">
        <v>2</v>
      </c>
      <c r="D4" s="137"/>
      <c r="E4" s="137"/>
      <c r="F4" s="137"/>
      <c r="G4" s="137"/>
      <c r="H4" s="137"/>
      <c r="I4" s="137"/>
      <c r="J4" s="72"/>
      <c r="K4" s="72"/>
      <c r="L4" s="71"/>
      <c r="M4" s="71"/>
      <c r="N4" s="71"/>
    </row>
    <row r="5" spans="1:14" ht="18">
      <c r="A5" s="71"/>
      <c r="B5" s="73"/>
      <c r="C5" s="138" t="s">
        <v>303</v>
      </c>
      <c r="D5" s="138"/>
      <c r="E5" s="138"/>
      <c r="F5" s="138"/>
      <c r="G5" s="138"/>
      <c r="H5" s="138"/>
      <c r="I5" s="138"/>
      <c r="J5" s="73"/>
      <c r="K5" s="71"/>
      <c r="L5" s="71"/>
      <c r="M5" s="71"/>
      <c r="N5" s="71"/>
    </row>
    <row r="6" spans="1:14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2.75">
      <c r="A7" s="198" t="s">
        <v>4</v>
      </c>
      <c r="B7" s="198" t="s">
        <v>8</v>
      </c>
      <c r="C7" s="205" t="s">
        <v>5</v>
      </c>
      <c r="D7" s="206"/>
      <c r="E7" s="206"/>
      <c r="F7" s="206"/>
      <c r="G7" s="206"/>
      <c r="H7" s="207"/>
      <c r="I7" s="208" t="s">
        <v>11</v>
      </c>
      <c r="J7" s="209"/>
      <c r="K7" s="209"/>
      <c r="L7" s="209"/>
      <c r="M7" s="209"/>
      <c r="N7" s="210"/>
    </row>
    <row r="8" spans="1:14" ht="27" customHeight="1">
      <c r="A8" s="201"/>
      <c r="B8" s="203"/>
      <c r="C8" s="180" t="s">
        <v>17</v>
      </c>
      <c r="D8" s="182"/>
      <c r="E8" s="180" t="s">
        <v>6</v>
      </c>
      <c r="F8" s="182"/>
      <c r="G8" s="205" t="s">
        <v>7</v>
      </c>
      <c r="H8" s="207"/>
      <c r="I8" s="198" t="s">
        <v>12</v>
      </c>
      <c r="J8" s="198" t="s">
        <v>13</v>
      </c>
      <c r="K8" s="198" t="s">
        <v>14</v>
      </c>
      <c r="L8" s="212" t="s">
        <v>15</v>
      </c>
      <c r="M8" s="198" t="s">
        <v>6</v>
      </c>
      <c r="N8" s="212" t="s">
        <v>16</v>
      </c>
    </row>
    <row r="9" spans="1:14" ht="12.75">
      <c r="A9" s="201"/>
      <c r="B9" s="203"/>
      <c r="C9" s="198" t="s">
        <v>10</v>
      </c>
      <c r="D9" s="198" t="s">
        <v>9</v>
      </c>
      <c r="E9" s="198" t="s">
        <v>10</v>
      </c>
      <c r="F9" s="198" t="s">
        <v>9</v>
      </c>
      <c r="G9" s="198" t="s">
        <v>10</v>
      </c>
      <c r="H9" s="198" t="s">
        <v>9</v>
      </c>
      <c r="I9" s="211"/>
      <c r="J9" s="211"/>
      <c r="K9" s="211"/>
      <c r="L9" s="213"/>
      <c r="M9" s="211"/>
      <c r="N9" s="213"/>
    </row>
    <row r="10" spans="1:14" ht="12.75">
      <c r="A10" s="202"/>
      <c r="B10" s="204"/>
      <c r="C10" s="199"/>
      <c r="D10" s="199"/>
      <c r="E10" s="199"/>
      <c r="F10" s="199"/>
      <c r="G10" s="199"/>
      <c r="H10" s="199"/>
      <c r="I10" s="199"/>
      <c r="J10" s="199"/>
      <c r="K10" s="199"/>
      <c r="L10" s="214"/>
      <c r="M10" s="199"/>
      <c r="N10" s="214"/>
    </row>
    <row r="11" spans="1:14" ht="12.75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>
        <v>12</v>
      </c>
      <c r="N11" s="74">
        <v>14</v>
      </c>
    </row>
    <row r="12" spans="1:14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</row>
    <row r="13" spans="1:14" ht="15.75">
      <c r="A13" s="127" t="s">
        <v>18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s="70" customFormat="1" ht="12.75">
      <c r="A14" s="177" t="s">
        <v>19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9"/>
    </row>
    <row r="15" spans="1:14" s="70" customFormat="1" ht="24.75" customHeight="1">
      <c r="A15" s="177" t="s">
        <v>20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9"/>
    </row>
    <row r="16" spans="1:14" s="70" customFormat="1" ht="102">
      <c r="A16" s="47" t="s">
        <v>21</v>
      </c>
      <c r="B16" s="47" t="s">
        <v>22</v>
      </c>
      <c r="C16" s="75">
        <v>400</v>
      </c>
      <c r="D16" s="75">
        <v>6000</v>
      </c>
      <c r="E16" s="76">
        <v>145.038</v>
      </c>
      <c r="F16" s="75">
        <v>6000</v>
      </c>
      <c r="G16" s="76">
        <v>145.038</v>
      </c>
      <c r="H16" s="75">
        <v>3734.64</v>
      </c>
      <c r="I16" s="11" t="s">
        <v>23</v>
      </c>
      <c r="J16" s="11" t="s">
        <v>297</v>
      </c>
      <c r="K16" s="82">
        <v>0</v>
      </c>
      <c r="L16" s="12" t="s">
        <v>299</v>
      </c>
      <c r="M16" s="12" t="s">
        <v>298</v>
      </c>
      <c r="N16" s="12" t="s">
        <v>300</v>
      </c>
    </row>
    <row r="17" spans="1:14" s="71" customFormat="1" ht="12.75">
      <c r="A17" s="28" t="s">
        <v>155</v>
      </c>
      <c r="B17" s="28"/>
      <c r="C17" s="35">
        <v>400</v>
      </c>
      <c r="D17" s="35">
        <v>6000</v>
      </c>
      <c r="E17" s="77">
        <f>E16</f>
        <v>145.038</v>
      </c>
      <c r="F17" s="35">
        <v>6000</v>
      </c>
      <c r="G17" s="77">
        <f>G16</f>
        <v>145.038</v>
      </c>
      <c r="H17" s="35">
        <f>H16</f>
        <v>3734.64</v>
      </c>
      <c r="I17" s="29"/>
      <c r="J17" s="35"/>
      <c r="K17" s="35"/>
      <c r="L17" s="35"/>
      <c r="M17" s="35"/>
      <c r="N17" s="35"/>
    </row>
    <row r="19" spans="1:14" ht="18.75" customHeight="1">
      <c r="A19" s="127" t="s">
        <v>25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12.75">
      <c r="A20" s="170" t="s">
        <v>26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80"/>
    </row>
    <row r="21" spans="1:14" ht="12.75">
      <c r="A21" s="170" t="s">
        <v>27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14" ht="27.75" customHeight="1">
      <c r="A22" s="170" t="s">
        <v>28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</row>
    <row r="23" spans="1:14" ht="51">
      <c r="A23" s="80" t="s">
        <v>294</v>
      </c>
      <c r="B23" s="81" t="s">
        <v>29</v>
      </c>
      <c r="C23" s="98">
        <v>500</v>
      </c>
      <c r="D23" s="81"/>
      <c r="E23" s="81">
        <v>749.55</v>
      </c>
      <c r="F23" s="81"/>
      <c r="G23" s="81">
        <v>749.55</v>
      </c>
      <c r="H23" s="81"/>
      <c r="I23" s="84" t="s">
        <v>31</v>
      </c>
      <c r="J23" s="84" t="s">
        <v>32</v>
      </c>
      <c r="K23" s="84"/>
      <c r="L23" s="84">
        <v>44</v>
      </c>
      <c r="M23" s="84"/>
      <c r="N23" s="84">
        <v>44</v>
      </c>
    </row>
    <row r="24" spans="1:14" ht="12.75">
      <c r="A24" s="23" t="s">
        <v>154</v>
      </c>
      <c r="B24" s="23"/>
      <c r="C24" s="37">
        <f>C23</f>
        <v>500</v>
      </c>
      <c r="D24" s="23"/>
      <c r="E24" s="23">
        <f>E23</f>
        <v>749.55</v>
      </c>
      <c r="F24" s="23"/>
      <c r="G24" s="23">
        <f>G23</f>
        <v>749.55</v>
      </c>
      <c r="H24" s="23"/>
      <c r="I24" s="23"/>
      <c r="J24" s="23"/>
      <c r="K24" s="23"/>
      <c r="L24" s="23"/>
      <c r="M24" s="23"/>
      <c r="N24" s="23"/>
    </row>
    <row r="26" spans="1:14" s="71" customFormat="1" ht="15.75">
      <c r="A26" s="127" t="s">
        <v>33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4" s="71" customFormat="1" ht="12.75">
      <c r="A27" s="170" t="s">
        <v>34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</row>
    <row r="28" spans="1:14" s="71" customFormat="1" ht="12.75">
      <c r="A28" s="170" t="s">
        <v>35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</row>
    <row r="29" spans="1:14" s="71" customFormat="1" ht="27.75" customHeight="1">
      <c r="A29" s="180" t="s">
        <v>36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2"/>
    </row>
    <row r="30" spans="1:14" ht="93" customHeight="1">
      <c r="A30" s="99" t="s">
        <v>293</v>
      </c>
      <c r="B30" s="99"/>
      <c r="C30" s="100">
        <v>626.32</v>
      </c>
      <c r="D30" s="100"/>
      <c r="E30" s="100">
        <v>626.32</v>
      </c>
      <c r="F30" s="100"/>
      <c r="G30" s="100">
        <v>626.32</v>
      </c>
      <c r="H30" s="101"/>
      <c r="I30" s="57"/>
      <c r="J30" s="61"/>
      <c r="K30" s="62"/>
      <c r="L30" s="62"/>
      <c r="M30" s="62"/>
      <c r="N30" s="62"/>
    </row>
    <row r="31" spans="1:14" ht="12.75">
      <c r="A31" s="23" t="s">
        <v>155</v>
      </c>
      <c r="B31" s="28"/>
      <c r="C31" s="29">
        <f>C30</f>
        <v>626.32</v>
      </c>
      <c r="D31" s="29"/>
      <c r="E31" s="29">
        <f>E30</f>
        <v>626.32</v>
      </c>
      <c r="F31" s="29"/>
      <c r="G31" s="29">
        <f>G30</f>
        <v>626.32</v>
      </c>
      <c r="H31" s="58"/>
      <c r="I31" s="57"/>
      <c r="J31" s="57"/>
      <c r="K31" s="57"/>
      <c r="L31" s="57"/>
      <c r="M31" s="57"/>
      <c r="N31" s="57"/>
    </row>
    <row r="33" spans="1:14" s="71" customFormat="1" ht="15.75">
      <c r="A33" s="127" t="s">
        <v>38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1:14" s="71" customFormat="1" ht="12.75">
      <c r="A34" s="170" t="s">
        <v>39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</row>
    <row r="35" spans="1:14" s="71" customFormat="1" ht="26.25" customHeight="1">
      <c r="A35" s="170" t="s">
        <v>40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</row>
    <row r="36" spans="1:14" s="71" customFormat="1" ht="63.75">
      <c r="A36" s="84" t="s">
        <v>309</v>
      </c>
      <c r="B36" s="81" t="s">
        <v>29</v>
      </c>
      <c r="C36" s="97">
        <v>250</v>
      </c>
      <c r="D36" s="74"/>
      <c r="E36" s="97">
        <v>250</v>
      </c>
      <c r="F36" s="74"/>
      <c r="G36" s="97">
        <v>250</v>
      </c>
      <c r="H36" s="74"/>
      <c r="I36" s="74"/>
      <c r="J36" s="74"/>
      <c r="K36" s="74"/>
      <c r="L36" s="74"/>
      <c r="M36" s="74"/>
      <c r="N36" s="74"/>
    </row>
    <row r="37" spans="1:14" s="71" customFormat="1" ht="12.75">
      <c r="A37" s="23" t="s">
        <v>155</v>
      </c>
      <c r="B37" s="28"/>
      <c r="C37" s="41">
        <v>250</v>
      </c>
      <c r="D37" s="42"/>
      <c r="E37" s="41">
        <v>250</v>
      </c>
      <c r="F37" s="42"/>
      <c r="G37" s="41">
        <v>250</v>
      </c>
      <c r="H37" s="42"/>
      <c r="I37" s="42"/>
      <c r="J37" s="42"/>
      <c r="K37" s="42"/>
      <c r="L37" s="42"/>
      <c r="M37" s="42"/>
      <c r="N37" s="42"/>
    </row>
    <row r="39" spans="1:14" s="71" customFormat="1" ht="15.75">
      <c r="A39" s="127" t="s">
        <v>244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</row>
    <row r="40" spans="1:14" s="71" customFormat="1" ht="12.75">
      <c r="A40" s="170" t="s">
        <v>41</v>
      </c>
      <c r="B40" s="170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</row>
    <row r="41" spans="1:14" s="71" customFormat="1" ht="27" customHeight="1">
      <c r="A41" s="170" t="s">
        <v>42</v>
      </c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</row>
    <row r="42" spans="1:14" s="71" customFormat="1" ht="12.75">
      <c r="A42" s="74"/>
      <c r="B42" s="74"/>
      <c r="C42" s="74">
        <v>0</v>
      </c>
      <c r="D42" s="74">
        <v>0</v>
      </c>
      <c r="E42" s="74"/>
      <c r="F42" s="74"/>
      <c r="G42" s="74">
        <v>0</v>
      </c>
      <c r="H42" s="74">
        <v>0</v>
      </c>
      <c r="I42" s="74"/>
      <c r="J42" s="74"/>
      <c r="K42" s="74"/>
      <c r="L42" s="74"/>
      <c r="M42" s="74"/>
      <c r="N42" s="74"/>
    </row>
    <row r="43" spans="1:14" s="71" customFormat="1" ht="12.75">
      <c r="A43" s="23" t="s">
        <v>155</v>
      </c>
      <c r="B43" s="74"/>
      <c r="C43" s="42">
        <v>0</v>
      </c>
      <c r="D43" s="42">
        <v>0</v>
      </c>
      <c r="E43" s="74"/>
      <c r="F43" s="74"/>
      <c r="G43" s="42">
        <v>0</v>
      </c>
      <c r="H43" s="42">
        <v>0</v>
      </c>
      <c r="I43" s="74"/>
      <c r="J43" s="74"/>
      <c r="K43" s="74"/>
      <c r="L43" s="74"/>
      <c r="M43" s="74"/>
      <c r="N43" s="74"/>
    </row>
    <row r="45" spans="1:14" s="71" customFormat="1" ht="15.75">
      <c r="A45" s="127" t="s">
        <v>43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</row>
    <row r="46" spans="1:14" s="71" customFormat="1" ht="44.25" customHeight="1">
      <c r="A46" s="180" t="s">
        <v>44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</row>
    <row r="47" spans="1:14" s="71" customFormat="1" ht="12.75">
      <c r="A47" s="180" t="s">
        <v>45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</row>
    <row r="48" spans="1:14" s="71" customFormat="1" ht="12.75">
      <c r="A48" s="180" t="s">
        <v>137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s="70" customFormat="1" ht="32.25" customHeight="1">
      <c r="A49" s="47" t="s">
        <v>163</v>
      </c>
      <c r="B49" s="47" t="s">
        <v>46</v>
      </c>
      <c r="C49" s="78">
        <v>338.02</v>
      </c>
      <c r="D49" s="78"/>
      <c r="E49" s="79">
        <v>700</v>
      </c>
      <c r="F49" s="78"/>
      <c r="G49" s="78">
        <v>863.491</v>
      </c>
      <c r="H49" s="78"/>
      <c r="I49" s="78"/>
      <c r="J49" s="177" t="s">
        <v>354</v>
      </c>
      <c r="K49" s="178"/>
      <c r="L49" s="178"/>
      <c r="M49" s="178"/>
      <c r="N49" s="179"/>
    </row>
    <row r="50" spans="1:14" s="71" customFormat="1" ht="12.75">
      <c r="A50" s="23" t="s">
        <v>155</v>
      </c>
      <c r="B50" s="23"/>
      <c r="C50" s="23">
        <v>338.02</v>
      </c>
      <c r="D50" s="23"/>
      <c r="E50" s="24">
        <v>700</v>
      </c>
      <c r="F50" s="23"/>
      <c r="G50" s="23">
        <f>G49</f>
        <v>863.491</v>
      </c>
      <c r="H50" s="80"/>
      <c r="I50" s="80"/>
      <c r="J50" s="80"/>
      <c r="K50" s="80"/>
      <c r="L50" s="80"/>
      <c r="M50" s="80"/>
      <c r="N50" s="80"/>
    </row>
    <row r="52" spans="1:14" ht="36" customHeight="1">
      <c r="A52" s="135" t="s">
        <v>47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</row>
    <row r="53" spans="1:14" ht="12.75">
      <c r="A53" s="170" t="s">
        <v>48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</row>
    <row r="54" spans="1:14" ht="12.75">
      <c r="A54" s="170" t="s">
        <v>49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</row>
    <row r="55" spans="1:14" ht="12.75">
      <c r="A55" s="170" t="s">
        <v>137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4" ht="38.25">
      <c r="A56" s="81" t="s">
        <v>166</v>
      </c>
      <c r="B56" s="81" t="s">
        <v>53</v>
      </c>
      <c r="C56" s="117">
        <v>40</v>
      </c>
      <c r="D56" s="80"/>
      <c r="E56" s="117">
        <v>40</v>
      </c>
      <c r="F56" s="80"/>
      <c r="G56" s="97">
        <v>40</v>
      </c>
      <c r="H56" s="80"/>
      <c r="I56" s="80"/>
      <c r="J56" s="80"/>
      <c r="K56" s="80"/>
      <c r="L56" s="80"/>
      <c r="M56" s="80"/>
      <c r="N56" s="80"/>
    </row>
    <row r="57" spans="1:14" ht="12.75">
      <c r="A57" s="23" t="s">
        <v>155</v>
      </c>
      <c r="B57" s="28"/>
      <c r="C57" s="37">
        <v>40</v>
      </c>
      <c r="D57" s="23"/>
      <c r="E57" s="37">
        <v>40</v>
      </c>
      <c r="F57" s="23"/>
      <c r="G57" s="41">
        <f>G56</f>
        <v>40</v>
      </c>
      <c r="H57" s="80"/>
      <c r="I57" s="80"/>
      <c r="J57" s="80"/>
      <c r="K57" s="80"/>
      <c r="L57" s="80"/>
      <c r="M57" s="80"/>
      <c r="N57" s="80"/>
    </row>
    <row r="59" spans="1:14" ht="15.75">
      <c r="A59" s="127" t="s">
        <v>50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</row>
    <row r="60" spans="1:14" ht="12.75">
      <c r="A60" s="170" t="s">
        <v>51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</row>
    <row r="61" spans="1:14" ht="12.75">
      <c r="A61" s="80" t="s">
        <v>52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 ht="12.75">
      <c r="A62" s="170" t="s">
        <v>165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</row>
    <row r="63" spans="1:14" ht="38.25">
      <c r="A63" s="81" t="s">
        <v>358</v>
      </c>
      <c r="B63" s="81" t="s">
        <v>53</v>
      </c>
      <c r="C63" s="83">
        <v>360</v>
      </c>
      <c r="D63" s="83"/>
      <c r="E63" s="83">
        <v>360</v>
      </c>
      <c r="F63" s="84"/>
      <c r="G63" s="84">
        <v>98.98</v>
      </c>
      <c r="H63" s="81"/>
      <c r="I63" s="81" t="s">
        <v>54</v>
      </c>
      <c r="J63" s="81" t="s">
        <v>37</v>
      </c>
      <c r="K63" s="84">
        <v>1320</v>
      </c>
      <c r="L63" s="84">
        <v>1320</v>
      </c>
      <c r="M63" s="84">
        <v>1320</v>
      </c>
      <c r="N63" s="84">
        <v>1320</v>
      </c>
    </row>
    <row r="64" spans="1:14" ht="51">
      <c r="A64" s="81" t="s">
        <v>359</v>
      </c>
      <c r="B64" s="81" t="s">
        <v>53</v>
      </c>
      <c r="C64" s="84">
        <v>73.3</v>
      </c>
      <c r="D64" s="84"/>
      <c r="E64" s="84">
        <v>73.3</v>
      </c>
      <c r="F64" s="84"/>
      <c r="G64" s="84">
        <v>68.8</v>
      </c>
      <c r="H64" s="81"/>
      <c r="I64" s="81" t="s">
        <v>360</v>
      </c>
      <c r="J64" s="84" t="s">
        <v>55</v>
      </c>
      <c r="K64" s="84">
        <v>80</v>
      </c>
      <c r="L64" s="84">
        <v>100</v>
      </c>
      <c r="M64" s="84"/>
      <c r="N64" s="84">
        <v>95</v>
      </c>
    </row>
    <row r="65" spans="1:14" ht="63.75">
      <c r="A65" s="81" t="s">
        <v>361</v>
      </c>
      <c r="B65" s="81" t="s">
        <v>53</v>
      </c>
      <c r="C65" s="84">
        <v>7.3</v>
      </c>
      <c r="D65" s="84"/>
      <c r="E65" s="84">
        <v>7.3</v>
      </c>
      <c r="F65" s="84"/>
      <c r="G65" s="84">
        <v>0</v>
      </c>
      <c r="H65" s="81"/>
      <c r="I65" s="81" t="s">
        <v>362</v>
      </c>
      <c r="J65" s="84" t="s">
        <v>55</v>
      </c>
      <c r="K65" s="84">
        <v>25</v>
      </c>
      <c r="L65" s="84">
        <v>100</v>
      </c>
      <c r="M65" s="84"/>
      <c r="N65" s="84">
        <v>0</v>
      </c>
    </row>
    <row r="66" spans="1:14" ht="12.75">
      <c r="A66" s="23" t="s">
        <v>155</v>
      </c>
      <c r="B66" s="28"/>
      <c r="C66" s="39">
        <f>C63+C64+C65</f>
        <v>440.6</v>
      </c>
      <c r="D66" s="39"/>
      <c r="E66" s="39">
        <f>E63+E64+E65</f>
        <v>440.6</v>
      </c>
      <c r="F66" s="39"/>
      <c r="G66" s="39">
        <f>G63+G64+G65</f>
        <v>167.78</v>
      </c>
      <c r="H66" s="28"/>
      <c r="I66" s="81"/>
      <c r="J66" s="81"/>
      <c r="K66" s="84"/>
      <c r="L66" s="84"/>
      <c r="M66" s="84"/>
      <c r="N66" s="84"/>
    </row>
    <row r="68" spans="1:14" s="71" customFormat="1" ht="35.25" customHeight="1">
      <c r="A68" s="127" t="s">
        <v>62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</row>
    <row r="69" spans="1:14" s="71" customFormat="1" ht="12.75">
      <c r="A69" s="170" t="s">
        <v>63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</row>
    <row r="70" spans="1:14" s="71" customFormat="1" ht="27.75" customHeight="1">
      <c r="A70" s="170" t="s">
        <v>64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</row>
    <row r="71" spans="1:14" s="71" customFormat="1" ht="12.75">
      <c r="A71" s="80" t="s">
        <v>65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ht="63.75">
      <c r="A72" s="47" t="s">
        <v>66</v>
      </c>
      <c r="B72" s="47" t="s">
        <v>68</v>
      </c>
      <c r="C72" s="54">
        <v>60</v>
      </c>
      <c r="D72" s="102"/>
      <c r="E72" s="91">
        <v>60</v>
      </c>
      <c r="F72" s="102"/>
      <c r="G72" s="91">
        <v>0</v>
      </c>
      <c r="H72" s="59"/>
      <c r="I72" s="59"/>
      <c r="J72" s="59"/>
      <c r="K72" s="59"/>
      <c r="L72" s="59"/>
      <c r="M72" s="59"/>
      <c r="N72" s="59"/>
    </row>
    <row r="73" spans="1:14" s="70" customFormat="1" ht="153">
      <c r="A73" s="47" t="s">
        <v>67</v>
      </c>
      <c r="B73" s="47" t="s">
        <v>69</v>
      </c>
      <c r="C73" s="92">
        <v>300</v>
      </c>
      <c r="D73" s="105"/>
      <c r="E73" s="92">
        <v>300</v>
      </c>
      <c r="F73" s="105"/>
      <c r="G73" s="113">
        <v>263</v>
      </c>
      <c r="H73" s="78"/>
      <c r="I73" s="78"/>
      <c r="J73" s="78"/>
      <c r="K73" s="78"/>
      <c r="L73" s="78"/>
      <c r="M73" s="78"/>
      <c r="N73" s="78"/>
    </row>
    <row r="74" spans="1:14" ht="153">
      <c r="A74" s="47" t="s">
        <v>72</v>
      </c>
      <c r="B74" s="47" t="s">
        <v>69</v>
      </c>
      <c r="C74" s="92">
        <v>50</v>
      </c>
      <c r="D74" s="79"/>
      <c r="E74" s="92">
        <v>50</v>
      </c>
      <c r="F74" s="78"/>
      <c r="G74" s="91">
        <v>0</v>
      </c>
      <c r="H74" s="59"/>
      <c r="I74" s="59"/>
      <c r="J74" s="59"/>
      <c r="K74" s="59"/>
      <c r="L74" s="59"/>
      <c r="M74" s="59"/>
      <c r="N74" s="59"/>
    </row>
    <row r="75" spans="1:14" ht="63.75">
      <c r="A75" s="95" t="s">
        <v>74</v>
      </c>
      <c r="B75" s="95" t="s">
        <v>364</v>
      </c>
      <c r="C75" s="92">
        <v>14</v>
      </c>
      <c r="D75" s="92"/>
      <c r="E75" s="92">
        <v>14</v>
      </c>
      <c r="F75" s="118"/>
      <c r="G75" s="113">
        <v>14</v>
      </c>
      <c r="H75" s="78"/>
      <c r="I75" s="47" t="s">
        <v>365</v>
      </c>
      <c r="J75" s="89" t="s">
        <v>366</v>
      </c>
      <c r="K75" s="91">
        <v>0</v>
      </c>
      <c r="L75" s="91">
        <v>0</v>
      </c>
      <c r="M75" s="91">
        <v>0</v>
      </c>
      <c r="N75" s="91">
        <v>0</v>
      </c>
    </row>
    <row r="76" spans="1:14" ht="89.25">
      <c r="A76" s="95" t="s">
        <v>78</v>
      </c>
      <c r="B76" s="95" t="s">
        <v>79</v>
      </c>
      <c r="C76" s="92">
        <v>60</v>
      </c>
      <c r="D76" s="102"/>
      <c r="E76" s="92">
        <v>60</v>
      </c>
      <c r="F76" s="78"/>
      <c r="G76" s="91">
        <v>0</v>
      </c>
      <c r="H76" s="59"/>
      <c r="I76" s="59"/>
      <c r="J76" s="59"/>
      <c r="K76" s="59"/>
      <c r="L76" s="59"/>
      <c r="M76" s="59"/>
      <c r="N76" s="59"/>
    </row>
    <row r="77" spans="1:14" ht="51">
      <c r="A77" s="95" t="s">
        <v>80</v>
      </c>
      <c r="B77" s="95" t="s">
        <v>81</v>
      </c>
      <c r="C77" s="92">
        <v>60</v>
      </c>
      <c r="D77" s="105"/>
      <c r="E77" s="92">
        <v>60</v>
      </c>
      <c r="F77" s="78"/>
      <c r="G77" s="91">
        <v>0</v>
      </c>
      <c r="H77" s="59"/>
      <c r="I77" s="59"/>
      <c r="J77" s="59"/>
      <c r="K77" s="59"/>
      <c r="L77" s="59"/>
      <c r="M77" s="59"/>
      <c r="N77" s="59"/>
    </row>
    <row r="78" spans="1:14" ht="89.25">
      <c r="A78" s="95" t="s">
        <v>83</v>
      </c>
      <c r="B78" s="95" t="s">
        <v>84</v>
      </c>
      <c r="C78" s="104">
        <v>100</v>
      </c>
      <c r="D78" s="105"/>
      <c r="E78" s="104"/>
      <c r="F78" s="78"/>
      <c r="G78" s="91">
        <v>0</v>
      </c>
      <c r="H78" s="59"/>
      <c r="I78" s="59"/>
      <c r="J78" s="59"/>
      <c r="K78" s="59"/>
      <c r="L78" s="59"/>
      <c r="M78" s="59"/>
      <c r="N78" s="59"/>
    </row>
    <row r="79" spans="1:14" ht="63.75">
      <c r="A79" s="95" t="s">
        <v>86</v>
      </c>
      <c r="B79" s="95" t="s">
        <v>87</v>
      </c>
      <c r="C79" s="104">
        <v>30</v>
      </c>
      <c r="D79" s="105"/>
      <c r="E79" s="104"/>
      <c r="F79" s="78"/>
      <c r="G79" s="91">
        <v>0</v>
      </c>
      <c r="H79" s="59"/>
      <c r="I79" s="59"/>
      <c r="J79" s="59"/>
      <c r="K79" s="59"/>
      <c r="L79" s="59"/>
      <c r="M79" s="59"/>
      <c r="N79" s="59"/>
    </row>
    <row r="80" spans="1:14" ht="89.25">
      <c r="A80" s="95" t="s">
        <v>90</v>
      </c>
      <c r="B80" s="95" t="s">
        <v>89</v>
      </c>
      <c r="C80" s="104">
        <v>30</v>
      </c>
      <c r="D80" s="105"/>
      <c r="E80" s="104"/>
      <c r="F80" s="78"/>
      <c r="G80" s="91">
        <v>0</v>
      </c>
      <c r="H80" s="59"/>
      <c r="I80" s="59"/>
      <c r="J80" s="59"/>
      <c r="K80" s="59"/>
      <c r="L80" s="59"/>
      <c r="M80" s="59"/>
      <c r="N80" s="59"/>
    </row>
    <row r="81" spans="1:14" ht="51">
      <c r="A81" s="96" t="s">
        <v>91</v>
      </c>
      <c r="B81" s="96" t="s">
        <v>89</v>
      </c>
      <c r="C81" s="104">
        <v>30</v>
      </c>
      <c r="D81" s="105"/>
      <c r="E81" s="104"/>
      <c r="F81" s="102"/>
      <c r="G81" s="113">
        <v>60</v>
      </c>
      <c r="H81" s="59"/>
      <c r="I81" s="59"/>
      <c r="J81" s="59"/>
      <c r="K81" s="59"/>
      <c r="L81" s="59"/>
      <c r="M81" s="59"/>
      <c r="N81" s="59"/>
    </row>
    <row r="82" spans="1:14" ht="89.25">
      <c r="A82" s="95" t="s">
        <v>96</v>
      </c>
      <c r="B82" s="95" t="s">
        <v>92</v>
      </c>
      <c r="C82" s="104">
        <v>10</v>
      </c>
      <c r="D82" s="105"/>
      <c r="E82" s="104"/>
      <c r="F82" s="78"/>
      <c r="G82" s="91">
        <v>0</v>
      </c>
      <c r="H82" s="59"/>
      <c r="I82" s="59"/>
      <c r="J82" s="59"/>
      <c r="K82" s="59"/>
      <c r="L82" s="59"/>
      <c r="M82" s="59"/>
      <c r="N82" s="59"/>
    </row>
    <row r="83" spans="1:14" ht="38.25">
      <c r="A83" s="95" t="s">
        <v>95</v>
      </c>
      <c r="B83" s="95" t="s">
        <v>97</v>
      </c>
      <c r="C83" s="104">
        <v>20</v>
      </c>
      <c r="D83" s="105"/>
      <c r="E83" s="104"/>
      <c r="F83" s="78"/>
      <c r="G83" s="91">
        <v>0</v>
      </c>
      <c r="H83" s="59"/>
      <c r="I83" s="59"/>
      <c r="J83" s="59"/>
      <c r="K83" s="59"/>
      <c r="L83" s="59"/>
      <c r="M83" s="59"/>
      <c r="N83" s="59"/>
    </row>
    <row r="84" spans="1:14" ht="63.75">
      <c r="A84" s="95" t="s">
        <v>99</v>
      </c>
      <c r="B84" s="95" t="s">
        <v>100</v>
      </c>
      <c r="C84" s="104">
        <v>50</v>
      </c>
      <c r="D84" s="105"/>
      <c r="E84" s="104"/>
      <c r="F84" s="78"/>
      <c r="G84" s="91">
        <v>0</v>
      </c>
      <c r="H84" s="59"/>
      <c r="I84" s="59"/>
      <c r="J84" s="59"/>
      <c r="K84" s="59"/>
      <c r="L84" s="59"/>
      <c r="M84" s="59"/>
      <c r="N84" s="59"/>
    </row>
    <row r="85" spans="1:14" ht="63.75">
      <c r="A85" s="95" t="s">
        <v>102</v>
      </c>
      <c r="B85" s="95" t="s">
        <v>103</v>
      </c>
      <c r="C85" s="104">
        <v>10</v>
      </c>
      <c r="D85" s="105"/>
      <c r="E85" s="104"/>
      <c r="F85" s="78"/>
      <c r="G85" s="91">
        <v>0</v>
      </c>
      <c r="H85" s="59"/>
      <c r="I85" s="59"/>
      <c r="J85" s="59"/>
      <c r="K85" s="59"/>
      <c r="L85" s="59"/>
      <c r="M85" s="59"/>
      <c r="N85" s="59"/>
    </row>
    <row r="86" spans="1:14" ht="51">
      <c r="A86" s="95" t="s">
        <v>105</v>
      </c>
      <c r="B86" s="95" t="s">
        <v>81</v>
      </c>
      <c r="C86" s="104">
        <v>10</v>
      </c>
      <c r="D86" s="105"/>
      <c r="E86" s="104"/>
      <c r="F86" s="78"/>
      <c r="G86" s="91">
        <v>0</v>
      </c>
      <c r="H86" s="59"/>
      <c r="I86" s="59"/>
      <c r="J86" s="59"/>
      <c r="K86" s="59"/>
      <c r="L86" s="59"/>
      <c r="M86" s="59"/>
      <c r="N86" s="59"/>
    </row>
    <row r="87" spans="1:14" ht="38.25">
      <c r="A87" s="95" t="s">
        <v>106</v>
      </c>
      <c r="B87" s="95" t="s">
        <v>107</v>
      </c>
      <c r="C87" s="104">
        <v>250</v>
      </c>
      <c r="D87" s="78"/>
      <c r="E87" s="104"/>
      <c r="F87" s="78"/>
      <c r="G87" s="91">
        <v>0</v>
      </c>
      <c r="H87" s="59"/>
      <c r="I87" s="59"/>
      <c r="J87" s="59"/>
      <c r="K87" s="59"/>
      <c r="L87" s="59"/>
      <c r="M87" s="59"/>
      <c r="N87" s="59"/>
    </row>
    <row r="88" spans="1:14" ht="25.5">
      <c r="A88" s="95" t="s">
        <v>109</v>
      </c>
      <c r="B88" s="95" t="s">
        <v>107</v>
      </c>
      <c r="C88" s="104">
        <v>20</v>
      </c>
      <c r="D88" s="105"/>
      <c r="E88" s="104"/>
      <c r="F88" s="105"/>
      <c r="G88" s="91">
        <v>0</v>
      </c>
      <c r="H88" s="59"/>
      <c r="I88" s="59"/>
      <c r="J88" s="59"/>
      <c r="K88" s="59"/>
      <c r="L88" s="59"/>
      <c r="M88" s="59"/>
      <c r="N88" s="59"/>
    </row>
    <row r="89" spans="1:14" ht="38.25">
      <c r="A89" s="95" t="s">
        <v>111</v>
      </c>
      <c r="B89" s="95" t="s">
        <v>107</v>
      </c>
      <c r="C89" s="104">
        <v>20</v>
      </c>
      <c r="D89" s="105"/>
      <c r="E89" s="104"/>
      <c r="F89" s="78"/>
      <c r="G89" s="91">
        <v>0</v>
      </c>
      <c r="H89" s="59"/>
      <c r="I89" s="59"/>
      <c r="J89" s="59"/>
      <c r="K89" s="59"/>
      <c r="L89" s="59"/>
      <c r="M89" s="59"/>
      <c r="N89" s="59"/>
    </row>
    <row r="90" spans="1:14" ht="38.25">
      <c r="A90" s="95" t="s">
        <v>112</v>
      </c>
      <c r="B90" s="95" t="s">
        <v>107</v>
      </c>
      <c r="C90" s="104">
        <v>16</v>
      </c>
      <c r="D90" s="105"/>
      <c r="E90" s="104"/>
      <c r="F90" s="78"/>
      <c r="G90" s="91">
        <v>0</v>
      </c>
      <c r="H90" s="59"/>
      <c r="I90" s="59"/>
      <c r="J90" s="59"/>
      <c r="K90" s="59"/>
      <c r="L90" s="59"/>
      <c r="M90" s="59"/>
      <c r="N90" s="59"/>
    </row>
    <row r="91" spans="1:14" ht="38.25">
      <c r="A91" s="95" t="s">
        <v>115</v>
      </c>
      <c r="B91" s="95" t="s">
        <v>107</v>
      </c>
      <c r="C91" s="104">
        <v>15</v>
      </c>
      <c r="D91" s="105"/>
      <c r="E91" s="104"/>
      <c r="F91" s="78"/>
      <c r="G91" s="91">
        <v>0</v>
      </c>
      <c r="H91" s="59"/>
      <c r="I91" s="59"/>
      <c r="J91" s="59"/>
      <c r="K91" s="59"/>
      <c r="L91" s="59"/>
      <c r="M91" s="59"/>
      <c r="N91" s="59"/>
    </row>
    <row r="92" spans="1:14" ht="76.5">
      <c r="A92" s="95" t="s">
        <v>116</v>
      </c>
      <c r="B92" s="95" t="s">
        <v>117</v>
      </c>
      <c r="C92" s="104">
        <v>10</v>
      </c>
      <c r="D92" s="105"/>
      <c r="E92" s="104"/>
      <c r="F92" s="78"/>
      <c r="G92" s="91">
        <v>0</v>
      </c>
      <c r="H92" s="59"/>
      <c r="I92" s="59"/>
      <c r="J92" s="59"/>
      <c r="K92" s="59"/>
      <c r="L92" s="59"/>
      <c r="M92" s="59"/>
      <c r="N92" s="59"/>
    </row>
    <row r="93" spans="1:14" ht="63.75">
      <c r="A93" s="95" t="s">
        <v>119</v>
      </c>
      <c r="B93" s="95" t="s">
        <v>120</v>
      </c>
      <c r="C93" s="104">
        <v>50</v>
      </c>
      <c r="D93" s="105"/>
      <c r="E93" s="104"/>
      <c r="F93" s="78"/>
      <c r="G93" s="91">
        <v>0</v>
      </c>
      <c r="H93" s="59"/>
      <c r="I93" s="59"/>
      <c r="J93" s="59"/>
      <c r="K93" s="59"/>
      <c r="L93" s="59"/>
      <c r="M93" s="59"/>
      <c r="N93" s="59"/>
    </row>
    <row r="94" spans="1:14" ht="63.75">
      <c r="A94" s="95" t="s">
        <v>122</v>
      </c>
      <c r="B94" s="95" t="s">
        <v>120</v>
      </c>
      <c r="C94" s="104">
        <v>20</v>
      </c>
      <c r="D94" s="105"/>
      <c r="E94" s="104"/>
      <c r="F94" s="78"/>
      <c r="G94" s="91">
        <v>0</v>
      </c>
      <c r="H94" s="59"/>
      <c r="I94" s="59"/>
      <c r="J94" s="59"/>
      <c r="K94" s="59"/>
      <c r="L94" s="59"/>
      <c r="M94" s="59"/>
      <c r="N94" s="59"/>
    </row>
    <row r="95" spans="1:14" ht="76.5">
      <c r="A95" s="95" t="s">
        <v>124</v>
      </c>
      <c r="B95" s="95" t="s">
        <v>68</v>
      </c>
      <c r="C95" s="104">
        <v>20</v>
      </c>
      <c r="D95" s="105"/>
      <c r="E95" s="104"/>
      <c r="F95" s="78"/>
      <c r="G95" s="91">
        <v>0</v>
      </c>
      <c r="H95" s="59"/>
      <c r="I95" s="59"/>
      <c r="J95" s="59"/>
      <c r="K95" s="59"/>
      <c r="L95" s="59"/>
      <c r="M95" s="59"/>
      <c r="N95" s="59"/>
    </row>
    <row r="96" spans="1:14" ht="12.75">
      <c r="A96" s="78"/>
      <c r="B96" s="78"/>
      <c r="C96" s="78"/>
      <c r="D96" s="78"/>
      <c r="E96" s="78"/>
      <c r="F96" s="78"/>
      <c r="G96" s="78"/>
      <c r="H96" s="59"/>
      <c r="I96" s="59"/>
      <c r="J96" s="59"/>
      <c r="K96" s="59"/>
      <c r="L96" s="59"/>
      <c r="M96" s="59"/>
      <c r="N96" s="59"/>
    </row>
    <row r="97" spans="1:14" ht="12.75">
      <c r="A97" s="22" t="s">
        <v>162</v>
      </c>
      <c r="B97" s="23"/>
      <c r="C97" s="24">
        <f>C72+C73+C74+C75+C76+C77+C78+C79+C80+C81+C82+C83+C84+C85+C86+C87+C88+C89+C90+C91+C92+C93+C94+C95</f>
        <v>1255</v>
      </c>
      <c r="D97" s="24"/>
      <c r="E97" s="24">
        <f>E72+E73+E74+E75+E76+E77+E78+E79+E80+E81+E82+E83+E84+E85+E86+E87+E88+E89+E90+E91+E92+E93+E94+E95</f>
        <v>544</v>
      </c>
      <c r="F97" s="24"/>
      <c r="G97" s="24">
        <f>G72+G73+G74+G75+G76+G77+G78+G79+G80+G81+G82+G83+G84+G85+G86+G87+G88+G89+G90+G91+G92+G93+G94+G95</f>
        <v>337</v>
      </c>
      <c r="H97" s="59"/>
      <c r="I97" s="59"/>
      <c r="J97" s="59"/>
      <c r="K97" s="59"/>
      <c r="L97" s="59"/>
      <c r="M97" s="59"/>
      <c r="N97" s="59"/>
    </row>
    <row r="98" spans="1:7" ht="12.75">
      <c r="A98" s="71"/>
      <c r="B98" s="71"/>
      <c r="C98" s="71"/>
      <c r="D98" s="71"/>
      <c r="E98" s="71"/>
      <c r="F98" s="71"/>
      <c r="G98" s="71"/>
    </row>
    <row r="99" spans="1:14" s="71" customFormat="1" ht="15.75">
      <c r="A99" s="135" t="s">
        <v>126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s="71" customFormat="1" ht="32.25" customHeight="1">
      <c r="A100" s="170" t="s">
        <v>127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</row>
    <row r="101" spans="1:14" s="71" customFormat="1" ht="29.25" customHeight="1">
      <c r="A101" s="180" t="s">
        <v>304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2"/>
    </row>
    <row r="102" s="71" customFormat="1" ht="12.75">
      <c r="A102" s="71" t="s">
        <v>129</v>
      </c>
    </row>
    <row r="103" spans="1:14" s="70" customFormat="1" ht="38.25">
      <c r="A103" s="47" t="s">
        <v>130</v>
      </c>
      <c r="B103" s="47" t="s">
        <v>131</v>
      </c>
      <c r="C103" s="47">
        <v>11037.33</v>
      </c>
      <c r="D103" s="47"/>
      <c r="E103" s="11">
        <v>11037.33</v>
      </c>
      <c r="F103" s="47"/>
      <c r="G103" s="11">
        <v>11037.33</v>
      </c>
      <c r="H103" s="47"/>
      <c r="I103" s="54" t="s">
        <v>132</v>
      </c>
      <c r="J103" s="54" t="s">
        <v>32</v>
      </c>
      <c r="K103" s="54"/>
      <c r="L103" s="54"/>
      <c r="M103" s="54"/>
      <c r="N103" s="54">
        <v>14</v>
      </c>
    </row>
    <row r="104" spans="1:14" s="70" customFormat="1" ht="89.25">
      <c r="A104" s="47" t="s">
        <v>134</v>
      </c>
      <c r="B104" s="47" t="s">
        <v>131</v>
      </c>
      <c r="C104" s="47">
        <v>1677.969</v>
      </c>
      <c r="D104" s="47"/>
      <c r="E104" s="47">
        <v>1677.97</v>
      </c>
      <c r="F104" s="47"/>
      <c r="G104" s="47">
        <v>1677.97</v>
      </c>
      <c r="H104" s="47"/>
      <c r="I104" s="47"/>
      <c r="J104" s="47"/>
      <c r="K104" s="47"/>
      <c r="L104" s="47"/>
      <c r="M104" s="47"/>
      <c r="N104" s="47"/>
    </row>
    <row r="105" spans="1:14" s="70" customFormat="1" ht="51">
      <c r="A105" s="47" t="s">
        <v>305</v>
      </c>
      <c r="B105" s="47" t="s">
        <v>131</v>
      </c>
      <c r="C105" s="11">
        <v>800</v>
      </c>
      <c r="D105" s="11"/>
      <c r="E105" s="11">
        <v>800</v>
      </c>
      <c r="F105" s="47"/>
      <c r="G105" s="47">
        <v>800</v>
      </c>
      <c r="H105" s="47"/>
      <c r="I105" s="47"/>
      <c r="J105" s="47"/>
      <c r="K105" s="47"/>
      <c r="L105" s="47"/>
      <c r="M105" s="47"/>
      <c r="N105" s="47"/>
    </row>
    <row r="106" spans="1:14" s="71" customFormat="1" ht="12.75">
      <c r="A106" s="28" t="s">
        <v>155</v>
      </c>
      <c r="B106" s="28"/>
      <c r="C106" s="29">
        <f>C103+C104+C105</f>
        <v>13515.298999999999</v>
      </c>
      <c r="D106" s="29"/>
      <c r="E106" s="29">
        <f>E103+E104+E105</f>
        <v>13515.3</v>
      </c>
      <c r="F106" s="29"/>
      <c r="G106" s="29">
        <f>G103+G104+G105</f>
        <v>13515.3</v>
      </c>
      <c r="H106" s="81"/>
      <c r="I106" s="81"/>
      <c r="J106" s="81"/>
      <c r="K106" s="81"/>
      <c r="L106" s="81"/>
      <c r="M106" s="81"/>
      <c r="N106" s="81"/>
    </row>
    <row r="108" spans="1:14" s="71" customFormat="1" ht="30" customHeight="1">
      <c r="A108" s="128" t="s">
        <v>133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30"/>
    </row>
    <row r="109" spans="1:14" s="71" customFormat="1" ht="20.25" customHeight="1">
      <c r="A109" s="170" t="s">
        <v>135</v>
      </c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</row>
    <row r="110" spans="1:14" s="71" customFormat="1" ht="25.5" customHeight="1">
      <c r="A110" s="170" t="s">
        <v>136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</row>
    <row r="111" s="70" customFormat="1" ht="12.75">
      <c r="A111" s="70" t="s">
        <v>137</v>
      </c>
    </row>
    <row r="112" spans="1:14" s="70" customFormat="1" ht="153">
      <c r="A112" s="47" t="s">
        <v>138</v>
      </c>
      <c r="B112" s="47" t="s">
        <v>139</v>
      </c>
      <c r="C112" s="11">
        <v>1093.68</v>
      </c>
      <c r="D112" s="11"/>
      <c r="E112" s="11">
        <v>1093.68</v>
      </c>
      <c r="F112" s="11"/>
      <c r="G112" s="11">
        <v>1093.68</v>
      </c>
      <c r="H112" s="47"/>
      <c r="I112" s="47" t="s">
        <v>141</v>
      </c>
      <c r="J112" s="47" t="s">
        <v>142</v>
      </c>
      <c r="K112" s="47"/>
      <c r="L112" s="47"/>
      <c r="M112" s="47"/>
      <c r="N112" s="54" t="s">
        <v>143</v>
      </c>
    </row>
    <row r="113" spans="1:14" s="71" customFormat="1" ht="12.75">
      <c r="A113" s="28" t="s">
        <v>154</v>
      </c>
      <c r="B113" s="28"/>
      <c r="C113" s="29">
        <f>C112</f>
        <v>1093.68</v>
      </c>
      <c r="D113" s="29"/>
      <c r="E113" s="29">
        <f>E112</f>
        <v>1093.68</v>
      </c>
      <c r="F113" s="28"/>
      <c r="G113" s="28">
        <v>1093.68</v>
      </c>
      <c r="H113" s="28"/>
      <c r="I113" s="28"/>
      <c r="J113" s="28"/>
      <c r="K113" s="28"/>
      <c r="L113" s="28"/>
      <c r="M113" s="28"/>
      <c r="N113" s="34"/>
    </row>
    <row r="114" spans="1:14" ht="12.75">
      <c r="A114" s="64"/>
      <c r="B114" s="64"/>
      <c r="C114" s="65"/>
      <c r="D114" s="65"/>
      <c r="E114" s="65"/>
      <c r="F114" s="64"/>
      <c r="G114" s="64"/>
      <c r="H114" s="64"/>
      <c r="I114" s="64"/>
      <c r="J114" s="64"/>
      <c r="K114" s="64"/>
      <c r="L114" s="64"/>
      <c r="M114" s="64"/>
      <c r="N114" s="66"/>
    </row>
    <row r="116" spans="1:14" s="71" customFormat="1" ht="30.75" customHeight="1">
      <c r="A116" s="127" t="s">
        <v>144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</row>
    <row r="117" spans="1:14" s="71" customFormat="1" ht="12.75">
      <c r="A117" s="170" t="s">
        <v>145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</row>
    <row r="118" spans="1:14" s="71" customFormat="1" ht="24.75" customHeight="1">
      <c r="A118" s="170" t="s">
        <v>146</v>
      </c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</row>
    <row r="119" spans="1:14" s="71" customFormat="1" ht="12.75">
      <c r="A119" s="180" t="s">
        <v>65</v>
      </c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2"/>
    </row>
    <row r="120" spans="1:14" s="71" customFormat="1" ht="12.75">
      <c r="A120" s="170" t="s">
        <v>156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</row>
    <row r="121" spans="1:14" ht="89.25">
      <c r="A121" s="47" t="s">
        <v>262</v>
      </c>
      <c r="B121" s="47" t="s">
        <v>53</v>
      </c>
      <c r="C121" s="92">
        <v>50</v>
      </c>
      <c r="D121" s="92"/>
      <c r="E121" s="92">
        <v>50</v>
      </c>
      <c r="F121" s="48"/>
      <c r="G121" s="92">
        <v>50</v>
      </c>
      <c r="H121" s="56"/>
      <c r="I121" s="56"/>
      <c r="J121" s="56"/>
      <c r="K121" s="56"/>
      <c r="L121" s="56"/>
      <c r="M121" s="56"/>
      <c r="N121" s="56"/>
    </row>
    <row r="122" spans="1:14" s="70" customFormat="1" ht="89.25">
      <c r="A122" s="47" t="s">
        <v>262</v>
      </c>
      <c r="B122" s="47" t="s">
        <v>307</v>
      </c>
      <c r="C122" s="93">
        <v>0.545</v>
      </c>
      <c r="D122" s="92"/>
      <c r="E122" s="93">
        <v>0.545</v>
      </c>
      <c r="F122" s="94"/>
      <c r="G122" s="93">
        <v>0.545</v>
      </c>
      <c r="H122" s="47"/>
      <c r="I122" s="47"/>
      <c r="J122" s="47"/>
      <c r="K122" s="47"/>
      <c r="L122" s="47"/>
      <c r="M122" s="47"/>
      <c r="N122" s="47"/>
    </row>
    <row r="123" spans="1:14" ht="38.25">
      <c r="A123" s="47" t="s">
        <v>263</v>
      </c>
      <c r="B123" s="47" t="s">
        <v>53</v>
      </c>
      <c r="C123" s="92">
        <v>5</v>
      </c>
      <c r="D123" s="92"/>
      <c r="E123" s="92">
        <v>5</v>
      </c>
      <c r="F123" s="47"/>
      <c r="G123" s="54">
        <v>0</v>
      </c>
      <c r="H123" s="47"/>
      <c r="I123" s="47" t="s">
        <v>363</v>
      </c>
      <c r="J123" s="47" t="s">
        <v>37</v>
      </c>
      <c r="K123" s="54">
        <v>5000</v>
      </c>
      <c r="L123" s="54">
        <v>5000</v>
      </c>
      <c r="M123" s="54">
        <v>5000</v>
      </c>
      <c r="N123" s="54">
        <v>0</v>
      </c>
    </row>
    <row r="124" spans="1:14" s="70" customFormat="1" ht="12.75">
      <c r="A124" s="47" t="s">
        <v>159</v>
      </c>
      <c r="B124" s="47"/>
      <c r="C124" s="92">
        <f>C121+C122+C123</f>
        <v>55.545</v>
      </c>
      <c r="D124" s="92"/>
      <c r="E124" s="92">
        <f>E121+E122+E123</f>
        <v>55.545</v>
      </c>
      <c r="F124" s="92">
        <f>F121+F122+F123</f>
        <v>0</v>
      </c>
      <c r="G124" s="92">
        <f>G121+G122+G123</f>
        <v>50.545</v>
      </c>
      <c r="H124" s="47"/>
      <c r="I124" s="47"/>
      <c r="J124" s="47"/>
      <c r="K124" s="47"/>
      <c r="L124" s="47"/>
      <c r="M124" s="47"/>
      <c r="N124" s="47"/>
    </row>
    <row r="125" spans="1:14" ht="12.75">
      <c r="A125" s="177" t="s">
        <v>157</v>
      </c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9"/>
    </row>
    <row r="126" spans="1:14" ht="114.75">
      <c r="A126" s="47" t="s">
        <v>147</v>
      </c>
      <c r="B126" s="47" t="s">
        <v>308</v>
      </c>
      <c r="C126" s="92">
        <v>9</v>
      </c>
      <c r="D126" s="92"/>
      <c r="E126" s="92">
        <v>9</v>
      </c>
      <c r="F126" s="54"/>
      <c r="G126" s="54">
        <v>0</v>
      </c>
      <c r="H126" s="8"/>
      <c r="I126" s="59"/>
      <c r="J126" s="59"/>
      <c r="K126" s="59"/>
      <c r="L126" s="59"/>
      <c r="M126" s="59"/>
      <c r="N126" s="59"/>
    </row>
    <row r="127" spans="1:14" s="70" customFormat="1" ht="114.75">
      <c r="A127" s="47" t="s">
        <v>147</v>
      </c>
      <c r="B127" s="47" t="s">
        <v>131</v>
      </c>
      <c r="C127" s="54">
        <v>0.931</v>
      </c>
      <c r="D127" s="54"/>
      <c r="E127" s="54">
        <v>0.931</v>
      </c>
      <c r="F127" s="54"/>
      <c r="G127" s="54">
        <v>0.931</v>
      </c>
      <c r="H127" s="54"/>
      <c r="I127" s="78"/>
      <c r="J127" s="78"/>
      <c r="K127" s="78"/>
      <c r="L127" s="78"/>
      <c r="M127" s="78"/>
      <c r="N127" s="78"/>
    </row>
    <row r="128" spans="1:14" s="70" customFormat="1" ht="76.5">
      <c r="A128" s="47" t="s">
        <v>148</v>
      </c>
      <c r="B128" s="47" t="s">
        <v>131</v>
      </c>
      <c r="C128" s="54">
        <v>267.12</v>
      </c>
      <c r="D128" s="54"/>
      <c r="E128" s="54">
        <v>267.12</v>
      </c>
      <c r="F128" s="54"/>
      <c r="G128" s="54">
        <v>267.12</v>
      </c>
      <c r="H128" s="54"/>
      <c r="I128" s="54"/>
      <c r="J128" s="54"/>
      <c r="K128" s="54"/>
      <c r="L128" s="54"/>
      <c r="M128" s="54"/>
      <c r="N128" s="54"/>
    </row>
    <row r="129" spans="1:14" s="70" customFormat="1" ht="191.25">
      <c r="A129" s="95" t="s">
        <v>149</v>
      </c>
      <c r="B129" s="47" t="s">
        <v>131</v>
      </c>
      <c r="C129" s="96">
        <v>0.479</v>
      </c>
      <c r="D129" s="78"/>
      <c r="E129" s="96">
        <v>0.479</v>
      </c>
      <c r="F129" s="78"/>
      <c r="G129" s="96">
        <v>0.479</v>
      </c>
      <c r="H129" s="78"/>
      <c r="I129" s="78"/>
      <c r="J129" s="78"/>
      <c r="K129" s="78"/>
      <c r="L129" s="78"/>
      <c r="M129" s="78"/>
      <c r="N129" s="78"/>
    </row>
    <row r="130" spans="1:14" s="70" customFormat="1" ht="89.25">
      <c r="A130" s="90" t="s">
        <v>150</v>
      </c>
      <c r="B130" s="47" t="s">
        <v>131</v>
      </c>
      <c r="C130" s="94">
        <v>0.358</v>
      </c>
      <c r="D130" s="47"/>
      <c r="E130" s="94">
        <v>0.358</v>
      </c>
      <c r="F130" s="94"/>
      <c r="G130" s="94">
        <v>0.358</v>
      </c>
      <c r="H130" s="47"/>
      <c r="I130" s="90"/>
      <c r="J130" s="90"/>
      <c r="K130" s="90"/>
      <c r="L130" s="90"/>
      <c r="M130" s="90"/>
      <c r="N130" s="90"/>
    </row>
    <row r="131" spans="1:14" s="70" customFormat="1" ht="38.25">
      <c r="A131" s="90" t="s">
        <v>151</v>
      </c>
      <c r="B131" s="47" t="s">
        <v>131</v>
      </c>
      <c r="C131" s="48">
        <v>400</v>
      </c>
      <c r="D131" s="47"/>
      <c r="E131" s="48">
        <v>400</v>
      </c>
      <c r="F131" s="47"/>
      <c r="G131" s="48">
        <v>400</v>
      </c>
      <c r="H131" s="47"/>
      <c r="I131" s="90"/>
      <c r="J131" s="90"/>
      <c r="K131" s="90"/>
      <c r="L131" s="90"/>
      <c r="M131" s="90"/>
      <c r="N131" s="90"/>
    </row>
    <row r="132" spans="1:14" s="70" customFormat="1" ht="114.75">
      <c r="A132" s="47" t="s">
        <v>152</v>
      </c>
      <c r="B132" s="47" t="s">
        <v>139</v>
      </c>
      <c r="C132" s="94">
        <v>30.426</v>
      </c>
      <c r="D132" s="94"/>
      <c r="E132" s="94">
        <v>30.426</v>
      </c>
      <c r="F132" s="48"/>
      <c r="G132" s="94">
        <v>30.426</v>
      </c>
      <c r="H132" s="47"/>
      <c r="I132" s="47"/>
      <c r="J132" s="47"/>
      <c r="K132" s="47"/>
      <c r="L132" s="47"/>
      <c r="M132" s="47"/>
      <c r="N132" s="47"/>
    </row>
    <row r="133" spans="1:14" s="70" customFormat="1" ht="114.75">
      <c r="A133" s="47" t="s">
        <v>153</v>
      </c>
      <c r="B133" s="47" t="s">
        <v>139</v>
      </c>
      <c r="C133" s="47">
        <v>3.74</v>
      </c>
      <c r="D133" s="47"/>
      <c r="E133" s="47">
        <v>3.74</v>
      </c>
      <c r="F133" s="47"/>
      <c r="G133" s="47">
        <v>3.74</v>
      </c>
      <c r="H133" s="47"/>
      <c r="I133" s="78"/>
      <c r="J133" s="78"/>
      <c r="K133" s="78"/>
      <c r="L133" s="78"/>
      <c r="M133" s="78"/>
      <c r="N133" s="78"/>
    </row>
    <row r="134" spans="1:14" s="70" customFormat="1" ht="12.75">
      <c r="A134" s="47" t="s">
        <v>158</v>
      </c>
      <c r="B134" s="78"/>
      <c r="C134" s="94">
        <f>C126+C127+C128+C129+C130+C131+C132+C133</f>
        <v>712.054</v>
      </c>
      <c r="D134" s="94"/>
      <c r="E134" s="94">
        <f>E126+E127+E128+E129+E130+E131+E132+E133</f>
        <v>712.054</v>
      </c>
      <c r="F134" s="94"/>
      <c r="G134" s="94">
        <f>G126+G127+G128+G129+G130+G131+G132+G133</f>
        <v>703.054</v>
      </c>
      <c r="H134" s="47"/>
      <c r="I134" s="78"/>
      <c r="J134" s="78"/>
      <c r="K134" s="78"/>
      <c r="L134" s="78"/>
      <c r="M134" s="78"/>
      <c r="N134" s="78"/>
    </row>
    <row r="135" spans="1:14" ht="12.75">
      <c r="A135" s="176" t="s">
        <v>160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</row>
    <row r="136" spans="1:14" ht="38.25">
      <c r="A136" s="47" t="s">
        <v>245</v>
      </c>
      <c r="B136" s="47" t="s">
        <v>53</v>
      </c>
      <c r="C136" s="92">
        <v>50</v>
      </c>
      <c r="D136" s="54"/>
      <c r="E136" s="92">
        <v>50</v>
      </c>
      <c r="F136" s="54"/>
      <c r="G136" s="92">
        <v>50</v>
      </c>
      <c r="H136" s="56"/>
      <c r="I136" s="56"/>
      <c r="J136" s="56"/>
      <c r="K136" s="56"/>
      <c r="L136" s="56"/>
      <c r="M136" s="56"/>
      <c r="N136" s="56"/>
    </row>
    <row r="137" spans="1:14" ht="38.25">
      <c r="A137" s="47" t="s">
        <v>261</v>
      </c>
      <c r="B137" s="47" t="s">
        <v>53</v>
      </c>
      <c r="C137" s="92">
        <v>70</v>
      </c>
      <c r="D137" s="54"/>
      <c r="E137" s="92">
        <v>70</v>
      </c>
      <c r="F137" s="54"/>
      <c r="G137" s="92">
        <v>70</v>
      </c>
      <c r="H137" s="56"/>
      <c r="I137" s="56"/>
      <c r="J137" s="56"/>
      <c r="K137" s="56"/>
      <c r="L137" s="56"/>
      <c r="M137" s="56"/>
      <c r="N137" s="56"/>
    </row>
    <row r="138" spans="1:14" ht="51">
      <c r="A138" s="47" t="s">
        <v>246</v>
      </c>
      <c r="B138" s="47" t="s">
        <v>53</v>
      </c>
      <c r="C138" s="92">
        <v>10</v>
      </c>
      <c r="D138" s="54"/>
      <c r="E138" s="92">
        <v>10</v>
      </c>
      <c r="F138" s="54"/>
      <c r="G138" s="54">
        <v>0</v>
      </c>
      <c r="H138" s="56"/>
      <c r="I138" s="56"/>
      <c r="J138" s="56"/>
      <c r="K138" s="56"/>
      <c r="L138" s="56"/>
      <c r="M138" s="56"/>
      <c r="N138" s="56"/>
    </row>
    <row r="139" spans="1:14" ht="12.75">
      <c r="A139" s="47" t="s">
        <v>161</v>
      </c>
      <c r="B139" s="47"/>
      <c r="C139" s="48">
        <f>C136+C137+C138</f>
        <v>130</v>
      </c>
      <c r="D139" s="47"/>
      <c r="E139" s="48">
        <v>130</v>
      </c>
      <c r="F139" s="47"/>
      <c r="G139" s="48">
        <f>G136+G137</f>
        <v>120</v>
      </c>
      <c r="H139" s="56"/>
      <c r="I139" s="56"/>
      <c r="J139" s="56"/>
      <c r="K139" s="56"/>
      <c r="L139" s="56"/>
      <c r="M139" s="56"/>
      <c r="N139" s="56"/>
    </row>
    <row r="140" spans="1:14" s="71" customFormat="1" ht="12.75">
      <c r="A140" s="22" t="s">
        <v>155</v>
      </c>
      <c r="B140" s="23"/>
      <c r="C140" s="49">
        <f>C124+C134+C139</f>
        <v>897.5989999999999</v>
      </c>
      <c r="D140" s="49"/>
      <c r="E140" s="49">
        <f>E124+E134+E139</f>
        <v>897.5989999999999</v>
      </c>
      <c r="F140" s="49"/>
      <c r="G140" s="49">
        <f>G124+G134+G139</f>
        <v>873.5989999999999</v>
      </c>
      <c r="H140" s="80"/>
      <c r="I140" s="80"/>
      <c r="J140" s="80"/>
      <c r="K140" s="80"/>
      <c r="L140" s="80"/>
      <c r="M140" s="80"/>
      <c r="N140" s="80"/>
    </row>
    <row r="142" spans="1:14" s="71" customFormat="1" ht="15.75">
      <c r="A142" s="127" t="s">
        <v>167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</row>
    <row r="143" spans="1:14" s="71" customFormat="1" ht="18" customHeight="1">
      <c r="A143" s="170" t="s">
        <v>168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</row>
    <row r="144" spans="1:14" s="71" customFormat="1" ht="12.75">
      <c r="A144" s="80" t="s">
        <v>169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1:14" s="71" customFormat="1" ht="12.75">
      <c r="A145" s="196" t="s">
        <v>65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</row>
    <row r="146" spans="1:14" s="70" customFormat="1" ht="76.5">
      <c r="A146" s="47" t="s">
        <v>170</v>
      </c>
      <c r="B146" s="47" t="s">
        <v>131</v>
      </c>
      <c r="C146" s="11">
        <v>647</v>
      </c>
      <c r="D146" s="11"/>
      <c r="E146" s="11">
        <v>647</v>
      </c>
      <c r="F146" s="11"/>
      <c r="G146" s="11">
        <v>647</v>
      </c>
      <c r="H146" s="48"/>
      <c r="I146" s="89" t="s">
        <v>140</v>
      </c>
      <c r="J146" s="89" t="s">
        <v>32</v>
      </c>
      <c r="K146" s="89">
        <v>17</v>
      </c>
      <c r="L146" s="89"/>
      <c r="M146" s="89"/>
      <c r="N146" s="89">
        <v>17</v>
      </c>
    </row>
    <row r="147" spans="1:14" s="70" customFormat="1" ht="63.75">
      <c r="A147" s="47" t="s">
        <v>306</v>
      </c>
      <c r="B147" s="47" t="s">
        <v>131</v>
      </c>
      <c r="C147" s="11">
        <v>129</v>
      </c>
      <c r="D147" s="11"/>
      <c r="E147" s="11">
        <v>129</v>
      </c>
      <c r="F147" s="11"/>
      <c r="G147" s="11">
        <v>129</v>
      </c>
      <c r="H147" s="48"/>
      <c r="I147" s="89"/>
      <c r="J147" s="89"/>
      <c r="K147" s="89"/>
      <c r="L147" s="89"/>
      <c r="M147" s="89"/>
      <c r="N147" s="89"/>
    </row>
    <row r="148" spans="1:14" s="71" customFormat="1" ht="12.75">
      <c r="A148" s="28" t="s">
        <v>230</v>
      </c>
      <c r="B148" s="23"/>
      <c r="C148" s="29">
        <f>C146+C147</f>
        <v>776</v>
      </c>
      <c r="D148" s="29"/>
      <c r="E148" s="29">
        <f>E146+E147</f>
        <v>776</v>
      </c>
      <c r="F148" s="29"/>
      <c r="G148" s="29">
        <f>G146+G147</f>
        <v>776</v>
      </c>
      <c r="H148" s="33"/>
      <c r="I148" s="36"/>
      <c r="J148" s="36"/>
      <c r="K148" s="36"/>
      <c r="L148" s="36"/>
      <c r="M148" s="36"/>
      <c r="N148" s="36"/>
    </row>
    <row r="150" spans="1:14" s="71" customFormat="1" ht="15.75">
      <c r="A150" s="163" t="s">
        <v>171</v>
      </c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</row>
    <row r="151" spans="1:14" s="71" customFormat="1" ht="27.75" customHeight="1">
      <c r="A151" s="180" t="s">
        <v>173</v>
      </c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2"/>
    </row>
    <row r="152" spans="1:14" s="71" customFormat="1" ht="12.75">
      <c r="A152" s="180" t="s">
        <v>172</v>
      </c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2"/>
    </row>
    <row r="153" s="71" customFormat="1" ht="12.75">
      <c r="A153" s="71" t="s">
        <v>137</v>
      </c>
    </row>
    <row r="154" spans="1:14" s="71" customFormat="1" ht="12.75">
      <c r="A154" s="180" t="s">
        <v>174</v>
      </c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2"/>
    </row>
    <row r="155" spans="1:14" s="70" customFormat="1" ht="63.75">
      <c r="A155" s="47" t="s">
        <v>175</v>
      </c>
      <c r="B155" s="47" t="s">
        <v>312</v>
      </c>
      <c r="C155" s="92">
        <v>57.5</v>
      </c>
      <c r="D155" s="91"/>
      <c r="E155" s="54">
        <v>57.5</v>
      </c>
      <c r="F155" s="91"/>
      <c r="G155" s="54">
        <v>57.5</v>
      </c>
      <c r="H155" s="91"/>
      <c r="I155" s="54" t="s">
        <v>179</v>
      </c>
      <c r="J155" s="91" t="s">
        <v>37</v>
      </c>
      <c r="K155" s="91"/>
      <c r="L155" s="91"/>
      <c r="M155" s="91"/>
      <c r="N155" s="91">
        <v>908</v>
      </c>
    </row>
    <row r="156" spans="1:14" s="70" customFormat="1" ht="25.5">
      <c r="A156" s="47" t="s">
        <v>159</v>
      </c>
      <c r="B156" s="90" t="s">
        <v>313</v>
      </c>
      <c r="C156" s="92">
        <v>57.5</v>
      </c>
      <c r="D156" s="78"/>
      <c r="E156" s="92">
        <v>57.5</v>
      </c>
      <c r="F156" s="78"/>
      <c r="G156" s="92">
        <v>57.5</v>
      </c>
      <c r="H156" s="78"/>
      <c r="I156" s="78"/>
      <c r="J156" s="78"/>
      <c r="K156" s="78"/>
      <c r="L156" s="78"/>
      <c r="M156" s="78"/>
      <c r="N156" s="78"/>
    </row>
    <row r="157" spans="1:14" s="70" customFormat="1" ht="12.75">
      <c r="A157" s="192" t="s">
        <v>181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</row>
    <row r="158" spans="1:14" s="70" customFormat="1" ht="89.25">
      <c r="A158" s="47" t="s">
        <v>182</v>
      </c>
      <c r="B158" s="47" t="s">
        <v>314</v>
      </c>
      <c r="C158" s="92">
        <v>12.2</v>
      </c>
      <c r="D158" s="92">
        <v>46</v>
      </c>
      <c r="E158" s="92">
        <v>12.2</v>
      </c>
      <c r="F158" s="92">
        <v>46</v>
      </c>
      <c r="G158" s="92">
        <v>12.2</v>
      </c>
      <c r="H158" s="92">
        <v>46</v>
      </c>
      <c r="I158" s="54" t="s">
        <v>179</v>
      </c>
      <c r="J158" s="54" t="s">
        <v>37</v>
      </c>
      <c r="K158" s="54">
        <v>6</v>
      </c>
      <c r="L158" s="54">
        <v>6</v>
      </c>
      <c r="M158" s="54">
        <v>6</v>
      </c>
      <c r="N158" s="54">
        <v>6</v>
      </c>
    </row>
    <row r="159" spans="1:14" ht="89.25">
      <c r="A159" s="47" t="s">
        <v>185</v>
      </c>
      <c r="B159" s="90" t="s">
        <v>315</v>
      </c>
      <c r="C159" s="47">
        <v>1435.1</v>
      </c>
      <c r="D159" s="78"/>
      <c r="E159" s="47">
        <v>1435.1</v>
      </c>
      <c r="F159" s="78"/>
      <c r="G159" s="95">
        <v>1435.1</v>
      </c>
      <c r="H159" s="78"/>
      <c r="I159" s="54" t="s">
        <v>179</v>
      </c>
      <c r="J159" s="54" t="s">
        <v>37</v>
      </c>
      <c r="K159" s="91">
        <v>320</v>
      </c>
      <c r="L159" s="91">
        <v>320</v>
      </c>
      <c r="M159" s="91">
        <v>500</v>
      </c>
      <c r="N159" s="91">
        <v>504</v>
      </c>
    </row>
    <row r="160" spans="1:14" s="70" customFormat="1" ht="127.5">
      <c r="A160" s="47" t="s">
        <v>188</v>
      </c>
      <c r="B160" s="47" t="s">
        <v>176</v>
      </c>
      <c r="C160" s="54">
        <v>2.1</v>
      </c>
      <c r="D160" s="54">
        <v>9.7</v>
      </c>
      <c r="E160" s="54">
        <v>2.1</v>
      </c>
      <c r="F160" s="54">
        <v>9.7</v>
      </c>
      <c r="G160" s="54">
        <v>2.1</v>
      </c>
      <c r="H160" s="47">
        <v>9.7</v>
      </c>
      <c r="I160" s="54" t="s">
        <v>179</v>
      </c>
      <c r="J160" s="54" t="s">
        <v>37</v>
      </c>
      <c r="K160" s="91">
        <v>3</v>
      </c>
      <c r="L160" s="91">
        <v>3</v>
      </c>
      <c r="M160" s="91">
        <v>3</v>
      </c>
      <c r="N160" s="91">
        <v>1</v>
      </c>
    </row>
    <row r="161" spans="1:14" s="70" customFormat="1" ht="38.25">
      <c r="A161" s="95" t="s">
        <v>192</v>
      </c>
      <c r="B161" s="47" t="s">
        <v>176</v>
      </c>
      <c r="C161" s="54">
        <v>318</v>
      </c>
      <c r="D161" s="92">
        <v>1945.3</v>
      </c>
      <c r="E161" s="54">
        <v>318</v>
      </c>
      <c r="F161" s="92">
        <v>1945.3</v>
      </c>
      <c r="G161" s="54">
        <v>318</v>
      </c>
      <c r="H161" s="54">
        <v>1945.3</v>
      </c>
      <c r="I161" s="54" t="s">
        <v>179</v>
      </c>
      <c r="J161" s="54" t="s">
        <v>37</v>
      </c>
      <c r="K161" s="91">
        <v>120</v>
      </c>
      <c r="L161" s="91">
        <v>120</v>
      </c>
      <c r="M161" s="91">
        <v>120</v>
      </c>
      <c r="N161" s="91">
        <v>135</v>
      </c>
    </row>
    <row r="162" spans="1:14" s="70" customFormat="1" ht="25.5">
      <c r="A162" s="95" t="s">
        <v>193</v>
      </c>
      <c r="B162" s="78"/>
      <c r="C162" s="48">
        <f aca="true" t="shared" si="0" ref="C162:H162">C158+C159+C160+C161</f>
        <v>1767.3999999999999</v>
      </c>
      <c r="D162" s="48">
        <f t="shared" si="0"/>
        <v>2001</v>
      </c>
      <c r="E162" s="48">
        <f t="shared" si="0"/>
        <v>1767.3999999999999</v>
      </c>
      <c r="F162" s="48">
        <f t="shared" si="0"/>
        <v>2001</v>
      </c>
      <c r="G162" s="48">
        <f t="shared" si="0"/>
        <v>1767.3999999999999</v>
      </c>
      <c r="H162" s="48">
        <f t="shared" si="0"/>
        <v>2001</v>
      </c>
      <c r="I162" s="54" t="s">
        <v>179</v>
      </c>
      <c r="J162" s="54" t="s">
        <v>37</v>
      </c>
      <c r="K162" s="89">
        <f>K158+K159+K160+K161</f>
        <v>449</v>
      </c>
      <c r="L162" s="89">
        <f>L158+L159+L160+L161</f>
        <v>449</v>
      </c>
      <c r="M162" s="89">
        <f>M158+M159+M160+M161</f>
        <v>629</v>
      </c>
      <c r="N162" s="89">
        <f>N158+N159+N160+N161</f>
        <v>646</v>
      </c>
    </row>
    <row r="163" spans="1:14" s="70" customFormat="1" ht="12.75">
      <c r="A163" s="193" t="s">
        <v>200</v>
      </c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5"/>
    </row>
    <row r="164" spans="1:14" s="70" customFormat="1" ht="63.75">
      <c r="A164" s="95" t="s">
        <v>201</v>
      </c>
      <c r="B164" s="47" t="s">
        <v>176</v>
      </c>
      <c r="C164" s="96">
        <v>24.8</v>
      </c>
      <c r="D164" s="102"/>
      <c r="E164" s="96">
        <v>24.8</v>
      </c>
      <c r="F164" s="102"/>
      <c r="G164" s="96">
        <v>24.8</v>
      </c>
      <c r="H164" s="78"/>
      <c r="I164" s="54" t="s">
        <v>179</v>
      </c>
      <c r="J164" s="54" t="s">
        <v>37</v>
      </c>
      <c r="K164" s="54">
        <v>20</v>
      </c>
      <c r="L164" s="54">
        <v>20</v>
      </c>
      <c r="M164" s="54">
        <v>20</v>
      </c>
      <c r="N164" s="54">
        <v>25</v>
      </c>
    </row>
    <row r="165" spans="1:14" s="70" customFormat="1" ht="25.5">
      <c r="A165" s="95" t="s">
        <v>205</v>
      </c>
      <c r="B165" s="78"/>
      <c r="C165" s="96">
        <v>24.8</v>
      </c>
      <c r="D165" s="102"/>
      <c r="E165" s="96">
        <v>24.8</v>
      </c>
      <c r="F165" s="102"/>
      <c r="G165" s="96">
        <v>24.8</v>
      </c>
      <c r="H165" s="78"/>
      <c r="I165" s="54" t="s">
        <v>179</v>
      </c>
      <c r="J165" s="54" t="s">
        <v>37</v>
      </c>
      <c r="K165" s="54">
        <v>20</v>
      </c>
      <c r="L165" s="54">
        <v>20</v>
      </c>
      <c r="M165" s="54">
        <v>20</v>
      </c>
      <c r="N165" s="54">
        <v>25</v>
      </c>
    </row>
    <row r="166" spans="1:14" s="70" customFormat="1" ht="12.75">
      <c r="A166" s="186" t="s">
        <v>206</v>
      </c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8"/>
    </row>
    <row r="167" spans="1:14" s="70" customFormat="1" ht="51">
      <c r="A167" s="95" t="s">
        <v>207</v>
      </c>
      <c r="B167" s="47" t="s">
        <v>176</v>
      </c>
      <c r="C167" s="103">
        <v>58</v>
      </c>
      <c r="D167" s="79"/>
      <c r="E167" s="103">
        <v>58</v>
      </c>
      <c r="F167" s="79"/>
      <c r="G167" s="103">
        <v>58</v>
      </c>
      <c r="H167" s="78"/>
      <c r="I167" s="54" t="s">
        <v>179</v>
      </c>
      <c r="J167" s="54" t="s">
        <v>37</v>
      </c>
      <c r="K167" s="54">
        <v>60</v>
      </c>
      <c r="L167" s="54">
        <v>60</v>
      </c>
      <c r="M167" s="54">
        <v>135</v>
      </c>
      <c r="N167" s="54">
        <v>135</v>
      </c>
    </row>
    <row r="168" spans="1:14" s="70" customFormat="1" ht="38.25">
      <c r="A168" s="95" t="s">
        <v>211</v>
      </c>
      <c r="B168" s="47" t="s">
        <v>176</v>
      </c>
      <c r="C168" s="104">
        <v>56</v>
      </c>
      <c r="D168" s="105"/>
      <c r="E168" s="104">
        <v>56</v>
      </c>
      <c r="F168" s="105"/>
      <c r="G168" s="104">
        <v>56</v>
      </c>
      <c r="H168" s="78"/>
      <c r="I168" s="54" t="s">
        <v>179</v>
      </c>
      <c r="J168" s="54" t="s">
        <v>37</v>
      </c>
      <c r="K168" s="96">
        <v>520</v>
      </c>
      <c r="L168" s="96">
        <v>520</v>
      </c>
      <c r="M168" s="96">
        <v>520</v>
      </c>
      <c r="N168" s="96">
        <v>537</v>
      </c>
    </row>
    <row r="169" spans="1:14" s="70" customFormat="1" ht="25.5">
      <c r="A169" s="95" t="s">
        <v>214</v>
      </c>
      <c r="B169" s="78"/>
      <c r="C169" s="92">
        <f>C167+C168</f>
        <v>114</v>
      </c>
      <c r="D169" s="92"/>
      <c r="E169" s="92">
        <f>E167+E168</f>
        <v>114</v>
      </c>
      <c r="F169" s="92"/>
      <c r="G169" s="92">
        <f>G167+G168</f>
        <v>114</v>
      </c>
      <c r="H169" s="78"/>
      <c r="I169" s="54" t="s">
        <v>179</v>
      </c>
      <c r="J169" s="54" t="s">
        <v>37</v>
      </c>
      <c r="K169" s="96">
        <v>580</v>
      </c>
      <c r="L169" s="96">
        <v>580</v>
      </c>
      <c r="M169" s="96">
        <v>655</v>
      </c>
      <c r="N169" s="96">
        <v>539</v>
      </c>
    </row>
    <row r="170" spans="1:14" s="70" customFormat="1" ht="12.75">
      <c r="A170" s="192" t="s">
        <v>218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</row>
    <row r="171" spans="1:14" s="70" customFormat="1" ht="38.25">
      <c r="A171" s="95" t="s">
        <v>219</v>
      </c>
      <c r="B171" s="47" t="s">
        <v>176</v>
      </c>
      <c r="C171" s="47">
        <v>639.4</v>
      </c>
      <c r="D171" s="47"/>
      <c r="E171" s="47">
        <v>639.4</v>
      </c>
      <c r="F171" s="47"/>
      <c r="G171" s="47">
        <v>639.4</v>
      </c>
      <c r="H171" s="47"/>
      <c r="I171" s="54" t="s">
        <v>179</v>
      </c>
      <c r="J171" s="54" t="s">
        <v>37</v>
      </c>
      <c r="K171" s="47">
        <v>80</v>
      </c>
      <c r="L171" s="47">
        <v>80</v>
      </c>
      <c r="M171" s="47">
        <v>80</v>
      </c>
      <c r="N171" s="47">
        <v>81</v>
      </c>
    </row>
    <row r="172" spans="1:14" s="70" customFormat="1" ht="25.5">
      <c r="A172" s="95" t="s">
        <v>221</v>
      </c>
      <c r="B172" s="78"/>
      <c r="C172" s="47">
        <f>C171</f>
        <v>639.4</v>
      </c>
      <c r="D172" s="47"/>
      <c r="E172" s="47">
        <f>E171</f>
        <v>639.4</v>
      </c>
      <c r="F172" s="47"/>
      <c r="G172" s="47">
        <f>G171</f>
        <v>639.4</v>
      </c>
      <c r="H172" s="47"/>
      <c r="I172" s="54" t="s">
        <v>179</v>
      </c>
      <c r="J172" s="54" t="s">
        <v>37</v>
      </c>
      <c r="K172" s="47">
        <v>80</v>
      </c>
      <c r="L172" s="47">
        <v>80</v>
      </c>
      <c r="M172" s="47">
        <v>80</v>
      </c>
      <c r="N172" s="47">
        <v>81</v>
      </c>
    </row>
    <row r="173" spans="1:14" s="70" customFormat="1" ht="12.75">
      <c r="A173" s="192" t="s">
        <v>222</v>
      </c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</row>
    <row r="174" spans="1:14" s="70" customFormat="1" ht="51">
      <c r="A174" s="47" t="s">
        <v>223</v>
      </c>
      <c r="B174" s="47" t="s">
        <v>176</v>
      </c>
      <c r="C174" s="54">
        <v>14.8</v>
      </c>
      <c r="D174" s="54"/>
      <c r="E174" s="54">
        <v>14.8</v>
      </c>
      <c r="F174" s="54"/>
      <c r="G174" s="54">
        <v>14.8</v>
      </c>
      <c r="H174" s="47"/>
      <c r="I174" s="47" t="s">
        <v>316</v>
      </c>
      <c r="J174" s="54" t="s">
        <v>317</v>
      </c>
      <c r="K174" s="54" t="s">
        <v>318</v>
      </c>
      <c r="L174" s="54" t="s">
        <v>318</v>
      </c>
      <c r="M174" s="54" t="s">
        <v>318</v>
      </c>
      <c r="N174" s="54" t="s">
        <v>318</v>
      </c>
    </row>
    <row r="175" spans="1:14" s="70" customFormat="1" ht="51">
      <c r="A175" s="95" t="s">
        <v>227</v>
      </c>
      <c r="B175" s="78"/>
      <c r="C175" s="54">
        <f>C174</f>
        <v>14.8</v>
      </c>
      <c r="D175" s="54"/>
      <c r="E175" s="54">
        <f>E174</f>
        <v>14.8</v>
      </c>
      <c r="F175" s="54"/>
      <c r="G175" s="54">
        <f>G174</f>
        <v>14.8</v>
      </c>
      <c r="H175" s="47"/>
      <c r="I175" s="47" t="s">
        <v>316</v>
      </c>
      <c r="J175" s="54" t="s">
        <v>317</v>
      </c>
      <c r="K175" s="54" t="s">
        <v>318</v>
      </c>
      <c r="L175" s="54" t="s">
        <v>319</v>
      </c>
      <c r="M175" s="54" t="s">
        <v>320</v>
      </c>
      <c r="N175" s="54" t="s">
        <v>321</v>
      </c>
    </row>
    <row r="176" spans="1:14" s="70" customFormat="1" ht="12.75">
      <c r="A176" s="189" t="s">
        <v>322</v>
      </c>
      <c r="B176" s="190"/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191"/>
    </row>
    <row r="177" spans="1:14" s="70" customFormat="1" ht="38.25">
      <c r="A177" s="95" t="s">
        <v>323</v>
      </c>
      <c r="B177" s="47" t="s">
        <v>176</v>
      </c>
      <c r="C177" s="54">
        <v>13124.4</v>
      </c>
      <c r="D177" s="54"/>
      <c r="E177" s="54">
        <v>13124.4</v>
      </c>
      <c r="F177" s="54"/>
      <c r="G177" s="54">
        <v>13124.4</v>
      </c>
      <c r="H177" s="47"/>
      <c r="I177" s="47" t="s">
        <v>324</v>
      </c>
      <c r="J177" s="54" t="s">
        <v>37</v>
      </c>
      <c r="K177" s="54">
        <v>972</v>
      </c>
      <c r="L177" s="54">
        <v>972</v>
      </c>
      <c r="M177" s="54">
        <v>972</v>
      </c>
      <c r="N177" s="54">
        <v>972</v>
      </c>
    </row>
    <row r="178" spans="1:14" s="70" customFormat="1" ht="63.75">
      <c r="A178" s="95" t="s">
        <v>325</v>
      </c>
      <c r="B178" s="47" t="s">
        <v>176</v>
      </c>
      <c r="C178" s="92">
        <v>315</v>
      </c>
      <c r="D178" s="92"/>
      <c r="E178" s="92">
        <v>315</v>
      </c>
      <c r="F178" s="92"/>
      <c r="G178" s="92">
        <v>315</v>
      </c>
      <c r="H178" s="47"/>
      <c r="I178" s="47" t="s">
        <v>324</v>
      </c>
      <c r="J178" s="54" t="s">
        <v>37</v>
      </c>
      <c r="K178" s="54">
        <v>81</v>
      </c>
      <c r="L178" s="54">
        <v>81</v>
      </c>
      <c r="M178" s="54">
        <v>81</v>
      </c>
      <c r="N178" s="54">
        <v>81</v>
      </c>
    </row>
    <row r="179" spans="1:14" s="70" customFormat="1" ht="38.25">
      <c r="A179" s="95" t="s">
        <v>326</v>
      </c>
      <c r="B179" s="47" t="s">
        <v>176</v>
      </c>
      <c r="C179" s="54">
        <v>22.7</v>
      </c>
      <c r="D179" s="54"/>
      <c r="E179" s="54">
        <v>22.7</v>
      </c>
      <c r="F179" s="54"/>
      <c r="G179" s="54">
        <v>22.7</v>
      </c>
      <c r="H179" s="47"/>
      <c r="I179" s="47" t="s">
        <v>324</v>
      </c>
      <c r="J179" s="54" t="s">
        <v>37</v>
      </c>
      <c r="K179" s="54">
        <v>14</v>
      </c>
      <c r="L179" s="54">
        <v>14</v>
      </c>
      <c r="M179" s="54">
        <v>14</v>
      </c>
      <c r="N179" s="54">
        <v>14</v>
      </c>
    </row>
    <row r="180" spans="1:14" s="70" customFormat="1" ht="38.25">
      <c r="A180" s="95" t="s">
        <v>327</v>
      </c>
      <c r="B180" s="47" t="s">
        <v>176</v>
      </c>
      <c r="C180" s="54">
        <v>2721.1</v>
      </c>
      <c r="D180" s="54"/>
      <c r="E180" s="54">
        <v>2721.1</v>
      </c>
      <c r="F180" s="54"/>
      <c r="G180" s="54">
        <v>2721.1</v>
      </c>
      <c r="H180" s="47"/>
      <c r="I180" s="47" t="s">
        <v>324</v>
      </c>
      <c r="J180" s="54" t="s">
        <v>37</v>
      </c>
      <c r="K180" s="54">
        <v>55</v>
      </c>
      <c r="L180" s="54">
        <v>55</v>
      </c>
      <c r="M180" s="54">
        <v>55</v>
      </c>
      <c r="N180" s="54">
        <v>55</v>
      </c>
    </row>
    <row r="181" spans="1:14" s="70" customFormat="1" ht="25.5">
      <c r="A181" s="95" t="s">
        <v>328</v>
      </c>
      <c r="B181" s="47"/>
      <c r="C181" s="92">
        <f>C177+C178+C179+C180</f>
        <v>16183.2</v>
      </c>
      <c r="D181" s="92"/>
      <c r="E181" s="92">
        <f>E177+E178+E179+E180</f>
        <v>16183.2</v>
      </c>
      <c r="F181" s="92"/>
      <c r="G181" s="92">
        <f>G177+G178+G179+G180</f>
        <v>16183.2</v>
      </c>
      <c r="H181" s="92"/>
      <c r="I181" s="47" t="s">
        <v>324</v>
      </c>
      <c r="J181" s="54" t="s">
        <v>37</v>
      </c>
      <c r="K181" s="13">
        <f>K177+K178+K179+K180</f>
        <v>1122</v>
      </c>
      <c r="L181" s="13">
        <f>L177+L178+L179+L180</f>
        <v>1122</v>
      </c>
      <c r="M181" s="13">
        <f>M177+M178+M179+M180</f>
        <v>1122</v>
      </c>
      <c r="N181" s="13">
        <f>N177+N178+N179+N180</f>
        <v>1122</v>
      </c>
    </row>
    <row r="182" spans="1:14" s="71" customFormat="1" ht="12.75">
      <c r="A182" s="36" t="s">
        <v>155</v>
      </c>
      <c r="B182" s="36"/>
      <c r="C182" s="33">
        <f aca="true" t="shared" si="1" ref="C182:H182">C156+C162+C165+C169+C172+C175+C181</f>
        <v>18801.100000000002</v>
      </c>
      <c r="D182" s="33">
        <f t="shared" si="1"/>
        <v>2001</v>
      </c>
      <c r="E182" s="33">
        <f t="shared" si="1"/>
        <v>18801.100000000002</v>
      </c>
      <c r="F182" s="33">
        <f t="shared" si="1"/>
        <v>2001</v>
      </c>
      <c r="G182" s="33">
        <f t="shared" si="1"/>
        <v>18801.100000000002</v>
      </c>
      <c r="H182" s="33">
        <f t="shared" si="1"/>
        <v>2001</v>
      </c>
      <c r="I182" s="106"/>
      <c r="J182" s="106"/>
      <c r="K182" s="106"/>
      <c r="L182" s="106"/>
      <c r="M182" s="106"/>
      <c r="N182" s="106"/>
    </row>
    <row r="184" spans="1:14" ht="15.75">
      <c r="A184" s="127" t="s">
        <v>235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</row>
    <row r="185" spans="1:14" ht="12.75">
      <c r="A185" s="180" t="s">
        <v>236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2"/>
    </row>
    <row r="186" spans="1:14" ht="26.25" customHeight="1">
      <c r="A186" s="183" t="s">
        <v>237</v>
      </c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5"/>
    </row>
    <row r="187" spans="1:14" ht="114.75">
      <c r="A187" s="81" t="s">
        <v>238</v>
      </c>
      <c r="B187" s="81" t="s">
        <v>239</v>
      </c>
      <c r="C187" s="83">
        <v>50</v>
      </c>
      <c r="D187" s="83"/>
      <c r="E187" s="83">
        <v>50</v>
      </c>
      <c r="F187" s="84"/>
      <c r="G187" s="84">
        <v>24.9</v>
      </c>
      <c r="H187" s="84"/>
      <c r="I187" s="84" t="s">
        <v>240</v>
      </c>
      <c r="J187" s="84" t="s">
        <v>37</v>
      </c>
      <c r="K187" s="84">
        <v>0</v>
      </c>
      <c r="L187" s="84">
        <v>2</v>
      </c>
      <c r="M187" s="84">
        <v>2</v>
      </c>
      <c r="N187" s="84">
        <v>1</v>
      </c>
    </row>
    <row r="188" spans="1:14" ht="12.75">
      <c r="A188" s="23" t="s">
        <v>155</v>
      </c>
      <c r="B188" s="23"/>
      <c r="C188" s="39">
        <v>50</v>
      </c>
      <c r="D188" s="39"/>
      <c r="E188" s="39">
        <v>50</v>
      </c>
      <c r="F188" s="34"/>
      <c r="G188" s="34">
        <f>G187</f>
        <v>24.9</v>
      </c>
      <c r="H188" s="60"/>
      <c r="I188" s="60"/>
      <c r="J188" s="60"/>
      <c r="K188" s="60"/>
      <c r="L188" s="60"/>
      <c r="M188" s="60"/>
      <c r="N188" s="60"/>
    </row>
    <row r="190" spans="1:14" s="71" customFormat="1" ht="15.75">
      <c r="A190" s="128" t="s">
        <v>247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30"/>
    </row>
    <row r="191" spans="1:14" s="71" customFormat="1" ht="27.75" customHeight="1">
      <c r="A191" s="170" t="s">
        <v>248</v>
      </c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s="71" customFormat="1" ht="12.75">
      <c r="A192" s="170" t="s">
        <v>249</v>
      </c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s="71" customFormat="1" ht="15.75">
      <c r="A193" s="131" t="s">
        <v>255</v>
      </c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</row>
    <row r="194" spans="1:14" s="71" customFormat="1" ht="76.5">
      <c r="A194" s="81" t="s">
        <v>250</v>
      </c>
      <c r="B194" s="81" t="s">
        <v>251</v>
      </c>
      <c r="C194" s="83">
        <v>30</v>
      </c>
      <c r="D194" s="83"/>
      <c r="E194" s="83">
        <v>30</v>
      </c>
      <c r="F194" s="83"/>
      <c r="G194" s="83">
        <v>30</v>
      </c>
      <c r="H194" s="83"/>
      <c r="I194" s="81" t="s">
        <v>252</v>
      </c>
      <c r="J194" s="81" t="s">
        <v>253</v>
      </c>
      <c r="K194" s="81"/>
      <c r="L194" s="81"/>
      <c r="M194" s="81"/>
      <c r="N194" s="84">
        <v>109</v>
      </c>
    </row>
    <row r="195" spans="1:14" s="71" customFormat="1" ht="25.5">
      <c r="A195" s="81" t="s">
        <v>254</v>
      </c>
      <c r="B195" s="81" t="s">
        <v>251</v>
      </c>
      <c r="C195" s="85">
        <v>12.745</v>
      </c>
      <c r="D195" s="83"/>
      <c r="E195" s="84">
        <v>12.745</v>
      </c>
      <c r="F195" s="84"/>
      <c r="G195" s="84">
        <v>12.745</v>
      </c>
      <c r="H195" s="84"/>
      <c r="I195" s="84"/>
      <c r="J195" s="84"/>
      <c r="K195" s="84"/>
      <c r="L195" s="84"/>
      <c r="M195" s="84"/>
      <c r="N195" s="84"/>
    </row>
    <row r="196" spans="1:14" s="71" customFormat="1" ht="127.5">
      <c r="A196" s="86" t="s">
        <v>256</v>
      </c>
      <c r="B196" s="81" t="s">
        <v>251</v>
      </c>
      <c r="C196" s="87" t="s">
        <v>260</v>
      </c>
      <c r="D196" s="80"/>
      <c r="E196" s="87" t="s">
        <v>260</v>
      </c>
      <c r="F196" s="80"/>
      <c r="G196" s="87" t="s">
        <v>260</v>
      </c>
      <c r="H196" s="80"/>
      <c r="I196" s="80"/>
      <c r="J196" s="80"/>
      <c r="K196" s="80"/>
      <c r="L196" s="80"/>
      <c r="M196" s="80"/>
      <c r="N196" s="80"/>
    </row>
    <row r="197" spans="1:14" s="71" customFormat="1" ht="76.5">
      <c r="A197" s="81" t="s">
        <v>257</v>
      </c>
      <c r="B197" s="81" t="s">
        <v>251</v>
      </c>
      <c r="C197" s="81" t="s">
        <v>258</v>
      </c>
      <c r="D197" s="80"/>
      <c r="E197" s="81" t="s">
        <v>258</v>
      </c>
      <c r="F197" s="80"/>
      <c r="G197" s="88">
        <v>0</v>
      </c>
      <c r="H197" s="80"/>
      <c r="I197" s="80"/>
      <c r="J197" s="80"/>
      <c r="K197" s="80"/>
      <c r="L197" s="80"/>
      <c r="M197" s="80"/>
      <c r="N197" s="80"/>
    </row>
    <row r="198" spans="1:14" s="71" customFormat="1" ht="38.25">
      <c r="A198" s="95" t="s">
        <v>154</v>
      </c>
      <c r="B198" s="90" t="s">
        <v>301</v>
      </c>
      <c r="C198" s="116" t="s">
        <v>302</v>
      </c>
      <c r="D198" s="102"/>
      <c r="E198" s="116" t="s">
        <v>302</v>
      </c>
      <c r="F198" s="102"/>
      <c r="G198" s="116" t="s">
        <v>302</v>
      </c>
      <c r="H198" s="80"/>
      <c r="I198" s="80"/>
      <c r="J198" s="80"/>
      <c r="K198" s="80"/>
      <c r="L198" s="80"/>
      <c r="M198" s="80"/>
      <c r="N198" s="80"/>
    </row>
    <row r="199" spans="1:14" s="71" customFormat="1" ht="12.75">
      <c r="A199" s="22" t="s">
        <v>154</v>
      </c>
      <c r="B199" s="23"/>
      <c r="C199" s="23">
        <v>342.745</v>
      </c>
      <c r="D199" s="23"/>
      <c r="E199" s="23">
        <v>342.745</v>
      </c>
      <c r="F199" s="23"/>
      <c r="G199" s="23">
        <v>342.745</v>
      </c>
      <c r="H199" s="23"/>
      <c r="I199" s="23"/>
      <c r="J199" s="23"/>
      <c r="K199" s="23"/>
      <c r="L199" s="23"/>
      <c r="M199" s="23"/>
      <c r="N199" s="23"/>
    </row>
    <row r="200" spans="1:14" ht="12.75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1:14" s="71" customFormat="1" ht="15.75">
      <c r="A201" s="127" t="s">
        <v>268</v>
      </c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</row>
    <row r="202" spans="1:14" s="71" customFormat="1" ht="12.75">
      <c r="A202" s="170" t="s">
        <v>270</v>
      </c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s="71" customFormat="1" ht="12.75">
      <c r="A203" s="170" t="s">
        <v>269</v>
      </c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s="71" customFormat="1" ht="63.75">
      <c r="A204" s="81" t="s">
        <v>271</v>
      </c>
      <c r="B204" s="81" t="s">
        <v>272</v>
      </c>
      <c r="C204" s="80">
        <v>2567.2</v>
      </c>
      <c r="D204" s="80"/>
      <c r="E204" s="80">
        <v>3788.95</v>
      </c>
      <c r="F204" s="80"/>
      <c r="G204" s="80">
        <v>3788.912</v>
      </c>
      <c r="H204" s="80"/>
      <c r="I204" s="80"/>
      <c r="J204" s="80"/>
      <c r="K204" s="80"/>
      <c r="L204" s="80"/>
      <c r="M204" s="80"/>
      <c r="N204" s="80"/>
    </row>
    <row r="205" spans="1:14" s="71" customFormat="1" ht="12.75">
      <c r="A205" s="23" t="s">
        <v>154</v>
      </c>
      <c r="B205" s="23"/>
      <c r="C205" s="23">
        <f>C204</f>
        <v>2567.2</v>
      </c>
      <c r="D205" s="23"/>
      <c r="E205" s="23">
        <f>E204</f>
        <v>3788.95</v>
      </c>
      <c r="F205" s="23"/>
      <c r="G205" s="23">
        <f>G204</f>
        <v>3788.912</v>
      </c>
      <c r="H205" s="80"/>
      <c r="I205" s="80"/>
      <c r="J205" s="80"/>
      <c r="K205" s="80"/>
      <c r="L205" s="80"/>
      <c r="M205" s="80"/>
      <c r="N205" s="80"/>
    </row>
    <row r="207" spans="1:14" ht="35.25" customHeight="1">
      <c r="A207" s="128" t="s">
        <v>295</v>
      </c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30"/>
    </row>
    <row r="208" spans="1:14" ht="25.5" customHeight="1">
      <c r="A208" s="170" t="s">
        <v>273</v>
      </c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2.75">
      <c r="A209" s="170" t="s">
        <v>274</v>
      </c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63.75">
      <c r="A210" s="81" t="s">
        <v>275</v>
      </c>
      <c r="B210" s="81" t="s">
        <v>276</v>
      </c>
      <c r="C210" s="106">
        <v>2204.9</v>
      </c>
      <c r="D210" s="80"/>
      <c r="E210" s="106">
        <v>2204.9</v>
      </c>
      <c r="F210" s="80"/>
      <c r="G210" s="106">
        <v>2204.9</v>
      </c>
      <c r="H210" s="80"/>
      <c r="I210" s="81" t="s">
        <v>277</v>
      </c>
      <c r="J210" s="106" t="s">
        <v>278</v>
      </c>
      <c r="K210" s="88">
        <v>2.8</v>
      </c>
      <c r="L210" s="88">
        <v>2.8</v>
      </c>
      <c r="M210" s="88">
        <v>2.8</v>
      </c>
      <c r="N210" s="88">
        <v>2.8</v>
      </c>
    </row>
    <row r="211" spans="1:14" ht="102">
      <c r="A211" s="81" t="s">
        <v>367</v>
      </c>
      <c r="B211" s="81" t="s">
        <v>276</v>
      </c>
      <c r="C211" s="119">
        <v>593</v>
      </c>
      <c r="D211" s="97"/>
      <c r="E211" s="119">
        <v>593</v>
      </c>
      <c r="F211" s="97"/>
      <c r="G211" s="119">
        <v>593</v>
      </c>
      <c r="H211" s="80"/>
      <c r="I211" s="81" t="s">
        <v>368</v>
      </c>
      <c r="J211" s="106" t="s">
        <v>369</v>
      </c>
      <c r="K211" s="88">
        <v>1</v>
      </c>
      <c r="L211" s="88">
        <v>1</v>
      </c>
      <c r="M211" s="88">
        <v>1</v>
      </c>
      <c r="N211" s="88">
        <v>1</v>
      </c>
    </row>
    <row r="212" spans="1:16" ht="76.5">
      <c r="A212" s="47" t="s">
        <v>279</v>
      </c>
      <c r="B212" s="47" t="s">
        <v>280</v>
      </c>
      <c r="C212" s="113">
        <v>1042</v>
      </c>
      <c r="D212" s="105"/>
      <c r="E212" s="113">
        <v>1042</v>
      </c>
      <c r="F212" s="105"/>
      <c r="G212" s="113">
        <v>1042</v>
      </c>
      <c r="H212" s="78"/>
      <c r="I212" s="47" t="s">
        <v>370</v>
      </c>
      <c r="J212" s="89" t="s">
        <v>278</v>
      </c>
      <c r="K212" s="91">
        <v>0.37</v>
      </c>
      <c r="L212" s="91">
        <v>0.37</v>
      </c>
      <c r="M212" s="91">
        <v>0.37</v>
      </c>
      <c r="N212" s="91">
        <v>0.37</v>
      </c>
      <c r="P212" s="69"/>
    </row>
    <row r="213" spans="1:16" ht="38.25">
      <c r="A213" s="47" t="s">
        <v>371</v>
      </c>
      <c r="B213" s="47" t="s">
        <v>280</v>
      </c>
      <c r="C213" s="113">
        <v>499</v>
      </c>
      <c r="D213" s="105"/>
      <c r="E213" s="113">
        <v>499</v>
      </c>
      <c r="F213" s="105"/>
      <c r="G213" s="113">
        <v>0</v>
      </c>
      <c r="H213" s="78"/>
      <c r="I213" s="47"/>
      <c r="J213" s="89"/>
      <c r="K213" s="91"/>
      <c r="L213" s="91"/>
      <c r="M213" s="91"/>
      <c r="N213" s="91"/>
      <c r="P213" s="69"/>
    </row>
    <row r="214" spans="1:14" ht="38.25">
      <c r="A214" s="47" t="s">
        <v>281</v>
      </c>
      <c r="B214" s="47" t="s">
        <v>282</v>
      </c>
      <c r="C214" s="113">
        <v>550</v>
      </c>
      <c r="D214" s="105"/>
      <c r="E214" s="113">
        <v>550</v>
      </c>
      <c r="F214" s="105"/>
      <c r="G214" s="113">
        <v>550</v>
      </c>
      <c r="H214" s="105"/>
      <c r="I214" s="47" t="s">
        <v>372</v>
      </c>
      <c r="J214" s="91" t="s">
        <v>278</v>
      </c>
      <c r="K214" s="91">
        <v>0.78</v>
      </c>
      <c r="L214" s="91">
        <v>0.78</v>
      </c>
      <c r="M214" s="91">
        <v>0.78</v>
      </c>
      <c r="N214" s="91">
        <v>0.78</v>
      </c>
    </row>
    <row r="215" spans="1:14" ht="76.5">
      <c r="A215" s="47" t="s">
        <v>373</v>
      </c>
      <c r="B215" s="47" t="s">
        <v>286</v>
      </c>
      <c r="C215" s="113">
        <v>155</v>
      </c>
      <c r="D215" s="105"/>
      <c r="E215" s="113">
        <v>155</v>
      </c>
      <c r="F215" s="113"/>
      <c r="G215" s="113">
        <v>154</v>
      </c>
      <c r="H215" s="78"/>
      <c r="I215" s="47" t="s">
        <v>376</v>
      </c>
      <c r="J215" s="54" t="s">
        <v>374</v>
      </c>
      <c r="K215" s="54" t="s">
        <v>375</v>
      </c>
      <c r="L215" s="54" t="s">
        <v>375</v>
      </c>
      <c r="M215" s="54" t="s">
        <v>375</v>
      </c>
      <c r="N215" s="54" t="s">
        <v>375</v>
      </c>
    </row>
    <row r="216" spans="1:14" ht="76.5">
      <c r="A216" s="47" t="s">
        <v>287</v>
      </c>
      <c r="B216" s="47" t="s">
        <v>286</v>
      </c>
      <c r="C216" s="113">
        <v>250</v>
      </c>
      <c r="D216" s="113"/>
      <c r="E216" s="113">
        <v>250</v>
      </c>
      <c r="F216" s="113"/>
      <c r="G216" s="113">
        <v>250</v>
      </c>
      <c r="H216" s="107"/>
      <c r="I216" s="47" t="s">
        <v>376</v>
      </c>
      <c r="J216" s="54" t="s">
        <v>374</v>
      </c>
      <c r="K216" s="54" t="s">
        <v>377</v>
      </c>
      <c r="L216" s="54" t="s">
        <v>377</v>
      </c>
      <c r="M216" s="54" t="s">
        <v>377</v>
      </c>
      <c r="N216" s="54" t="s">
        <v>377</v>
      </c>
    </row>
    <row r="217" spans="1:14" ht="63.75">
      <c r="A217" s="47" t="s">
        <v>288</v>
      </c>
      <c r="B217" s="47" t="s">
        <v>286</v>
      </c>
      <c r="C217" s="113">
        <v>45</v>
      </c>
      <c r="D217" s="113"/>
      <c r="E217" s="113">
        <v>45</v>
      </c>
      <c r="F217" s="113"/>
      <c r="G217" s="113">
        <v>45</v>
      </c>
      <c r="H217" s="78"/>
      <c r="I217" s="47" t="s">
        <v>378</v>
      </c>
      <c r="J217" s="91" t="s">
        <v>369</v>
      </c>
      <c r="K217" s="91">
        <v>1</v>
      </c>
      <c r="L217" s="91">
        <v>1</v>
      </c>
      <c r="M217" s="91">
        <v>1</v>
      </c>
      <c r="N217" s="91">
        <v>1</v>
      </c>
    </row>
    <row r="218" spans="1:14" ht="63.75">
      <c r="A218" s="47" t="s">
        <v>381</v>
      </c>
      <c r="B218" s="47" t="s">
        <v>286</v>
      </c>
      <c r="C218" s="113">
        <v>100</v>
      </c>
      <c r="D218" s="113"/>
      <c r="E218" s="113">
        <v>100</v>
      </c>
      <c r="F218" s="113"/>
      <c r="G218" s="113">
        <v>100</v>
      </c>
      <c r="H218" s="78"/>
      <c r="I218" s="47" t="s">
        <v>379</v>
      </c>
      <c r="J218" s="54" t="s">
        <v>374</v>
      </c>
      <c r="K218" s="54" t="s">
        <v>380</v>
      </c>
      <c r="L218" s="54" t="s">
        <v>380</v>
      </c>
      <c r="M218" s="54" t="s">
        <v>380</v>
      </c>
      <c r="N218" s="54" t="s">
        <v>380</v>
      </c>
    </row>
    <row r="219" spans="1:14" ht="38.25">
      <c r="A219" s="47" t="s">
        <v>290</v>
      </c>
      <c r="B219" s="47" t="s">
        <v>291</v>
      </c>
      <c r="C219" s="113">
        <v>550</v>
      </c>
      <c r="D219" s="105"/>
      <c r="E219" s="113">
        <v>550</v>
      </c>
      <c r="F219" s="105"/>
      <c r="G219" s="113">
        <v>550</v>
      </c>
      <c r="H219" s="78"/>
      <c r="I219" s="47" t="s">
        <v>382</v>
      </c>
      <c r="J219" s="54" t="s">
        <v>383</v>
      </c>
      <c r="K219" s="91">
        <v>0.526</v>
      </c>
      <c r="L219" s="91">
        <v>0.526</v>
      </c>
      <c r="M219" s="91">
        <v>0.526</v>
      </c>
      <c r="N219" s="91">
        <v>0.526</v>
      </c>
    </row>
    <row r="220" spans="1:14" s="71" customFormat="1" ht="12.75">
      <c r="A220" s="22" t="s">
        <v>154</v>
      </c>
      <c r="B220" s="23"/>
      <c r="C220" s="24">
        <f>C210+C211+C212+C213+C214+C215+C216+C217+C218+C219</f>
        <v>5988.9</v>
      </c>
      <c r="D220" s="24"/>
      <c r="E220" s="24">
        <f>E210+E211+E212+E213+E214+E215+E216+E217+E218+E219</f>
        <v>5988.9</v>
      </c>
      <c r="F220" s="24"/>
      <c r="G220" s="24">
        <f>G210+G211+G212+G213+G214+G215+G216+G217+G218+G219</f>
        <v>5488.9</v>
      </c>
      <c r="H220" s="23"/>
      <c r="I220" s="23"/>
      <c r="J220" s="23"/>
      <c r="K220" s="23"/>
      <c r="L220" s="23"/>
      <c r="M220" s="23"/>
      <c r="N220" s="23"/>
    </row>
    <row r="222" spans="1:22" s="59" customFormat="1" ht="38.25" customHeight="1">
      <c r="A222" s="135" t="s">
        <v>330</v>
      </c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08"/>
      <c r="P222" s="108"/>
      <c r="Q222" s="108"/>
      <c r="R222" s="108"/>
      <c r="S222" s="108"/>
      <c r="T222" s="108"/>
      <c r="U222" s="108"/>
      <c r="V222" s="108"/>
    </row>
    <row r="223" spans="1:22" s="78" customFormat="1" ht="12.75">
      <c r="A223" s="176" t="s">
        <v>310</v>
      </c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09"/>
      <c r="P223" s="109"/>
      <c r="Q223" s="109"/>
      <c r="R223" s="109"/>
      <c r="S223" s="109"/>
      <c r="T223" s="109"/>
      <c r="U223" s="109"/>
      <c r="V223" s="109"/>
    </row>
    <row r="224" spans="1:22" s="78" customFormat="1" ht="12.75">
      <c r="A224" s="176" t="s">
        <v>311</v>
      </c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09"/>
      <c r="P224" s="109"/>
      <c r="Q224" s="109"/>
      <c r="R224" s="109"/>
      <c r="S224" s="109"/>
      <c r="T224" s="109"/>
      <c r="U224" s="109"/>
      <c r="V224" s="109"/>
    </row>
    <row r="225" spans="1:22" s="78" customFormat="1" ht="63.75">
      <c r="A225" s="47" t="s">
        <v>391</v>
      </c>
      <c r="B225" s="47" t="s">
        <v>272</v>
      </c>
      <c r="C225" s="75">
        <v>410</v>
      </c>
      <c r="D225" s="89"/>
      <c r="E225" s="76">
        <v>1836.423</v>
      </c>
      <c r="F225" s="89"/>
      <c r="G225" s="76">
        <v>1836.423</v>
      </c>
      <c r="I225" s="47" t="s">
        <v>392</v>
      </c>
      <c r="J225" s="89" t="s">
        <v>393</v>
      </c>
      <c r="K225" s="89"/>
      <c r="L225" s="91">
        <v>400</v>
      </c>
      <c r="M225" s="91">
        <v>400</v>
      </c>
      <c r="N225" s="91">
        <v>400</v>
      </c>
      <c r="O225" s="109"/>
      <c r="P225" s="109"/>
      <c r="Q225" s="109"/>
      <c r="R225" s="109"/>
      <c r="S225" s="109"/>
      <c r="T225" s="109"/>
      <c r="U225" s="109"/>
      <c r="V225" s="109"/>
    </row>
    <row r="226" spans="1:14" s="111" customFormat="1" ht="12.75">
      <c r="A226" s="23" t="s">
        <v>296</v>
      </c>
      <c r="B226" s="81"/>
      <c r="C226" s="37">
        <f>C225</f>
        <v>410</v>
      </c>
      <c r="D226" s="37"/>
      <c r="E226" s="37">
        <f>E225</f>
        <v>1836.423</v>
      </c>
      <c r="F226" s="37"/>
      <c r="G226" s="37">
        <f>G225</f>
        <v>1836.423</v>
      </c>
      <c r="H226" s="80"/>
      <c r="I226" s="80"/>
      <c r="J226" s="80"/>
      <c r="K226" s="80"/>
      <c r="L226" s="80"/>
      <c r="M226" s="80"/>
      <c r="N226" s="80"/>
    </row>
    <row r="227" spans="1:22" ht="12.75">
      <c r="A227" s="108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10"/>
      <c r="O227" s="108"/>
      <c r="P227" s="108"/>
      <c r="Q227" s="108"/>
      <c r="R227" s="108"/>
      <c r="S227" s="108"/>
      <c r="T227" s="108"/>
      <c r="U227" s="108"/>
      <c r="V227" s="108"/>
    </row>
    <row r="228" spans="1:22" s="80" customFormat="1" ht="33.75" customHeight="1">
      <c r="A228" s="135" t="s">
        <v>329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11"/>
      <c r="P228" s="111"/>
      <c r="Q228" s="111"/>
      <c r="R228" s="111"/>
      <c r="S228" s="111"/>
      <c r="T228" s="111"/>
      <c r="U228" s="111"/>
      <c r="V228" s="111"/>
    </row>
    <row r="229" spans="1:22" s="80" customFormat="1" ht="12.75">
      <c r="A229" s="170" t="s">
        <v>331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11"/>
      <c r="P229" s="111"/>
      <c r="Q229" s="111"/>
      <c r="R229" s="111"/>
      <c r="S229" s="111"/>
      <c r="T229" s="111"/>
      <c r="U229" s="111"/>
      <c r="V229" s="111"/>
    </row>
    <row r="230" spans="1:27" s="78" customFormat="1" ht="25.5" customHeight="1">
      <c r="A230" s="176" t="s">
        <v>342</v>
      </c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09"/>
      <c r="P230" s="109"/>
      <c r="Q230" s="109"/>
      <c r="R230" s="109"/>
      <c r="S230" s="109"/>
      <c r="T230" s="109"/>
      <c r="U230" s="109"/>
      <c r="V230" s="109"/>
      <c r="W230" s="112"/>
      <c r="X230" s="112"/>
      <c r="Y230" s="112"/>
      <c r="Z230" s="112"/>
      <c r="AA230" s="112"/>
    </row>
    <row r="231" spans="1:27" ht="67.5" customHeight="1">
      <c r="A231" s="47" t="s">
        <v>332</v>
      </c>
      <c r="B231" s="47" t="s">
        <v>338</v>
      </c>
      <c r="C231" s="92">
        <v>396</v>
      </c>
      <c r="D231" s="102"/>
      <c r="E231" s="113">
        <v>396</v>
      </c>
      <c r="F231" s="59"/>
      <c r="G231" s="54">
        <v>31.1</v>
      </c>
      <c r="H231" s="59"/>
      <c r="I231" s="59"/>
      <c r="J231" s="177" t="s">
        <v>339</v>
      </c>
      <c r="K231" s="178"/>
      <c r="L231" s="178"/>
      <c r="M231" s="178"/>
      <c r="N231" s="179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</row>
    <row r="232" spans="1:14" ht="57.75" customHeight="1">
      <c r="A232" s="47" t="s">
        <v>333</v>
      </c>
      <c r="B232" s="47" t="s">
        <v>334</v>
      </c>
      <c r="C232" s="113">
        <v>212</v>
      </c>
      <c r="D232" s="113"/>
      <c r="E232" s="113">
        <v>212</v>
      </c>
      <c r="F232" s="59"/>
      <c r="G232" s="113">
        <v>181</v>
      </c>
      <c r="H232" s="59"/>
      <c r="I232" s="59"/>
      <c r="J232" s="177" t="s">
        <v>340</v>
      </c>
      <c r="K232" s="178"/>
      <c r="L232" s="178"/>
      <c r="M232" s="178"/>
      <c r="N232" s="179"/>
    </row>
    <row r="233" spans="1:14" ht="31.5" customHeight="1">
      <c r="A233" s="78"/>
      <c r="B233" s="47" t="s">
        <v>335</v>
      </c>
      <c r="C233" s="113">
        <v>10</v>
      </c>
      <c r="D233" s="105"/>
      <c r="E233" s="113">
        <v>10</v>
      </c>
      <c r="F233" s="59"/>
      <c r="G233" s="91">
        <v>0</v>
      </c>
      <c r="H233" s="59"/>
      <c r="I233" s="59"/>
      <c r="J233" s="122"/>
      <c r="K233" s="123"/>
      <c r="L233" s="123"/>
      <c r="M233" s="123"/>
      <c r="N233" s="123"/>
    </row>
    <row r="234" spans="1:14" ht="38.25">
      <c r="A234" s="78"/>
      <c r="B234" s="47" t="s">
        <v>336</v>
      </c>
      <c r="C234" s="92">
        <v>2202</v>
      </c>
      <c r="D234" s="78"/>
      <c r="E234" s="92">
        <v>2202</v>
      </c>
      <c r="F234" s="59"/>
      <c r="G234" s="91">
        <v>1632.2</v>
      </c>
      <c r="H234" s="59"/>
      <c r="I234" s="59"/>
      <c r="J234" s="173" t="s">
        <v>353</v>
      </c>
      <c r="K234" s="174"/>
      <c r="L234" s="174"/>
      <c r="M234" s="174"/>
      <c r="N234" s="175"/>
    </row>
    <row r="235" spans="1:14" ht="12.75">
      <c r="A235" s="78"/>
      <c r="B235" s="78" t="s">
        <v>337</v>
      </c>
      <c r="C235" s="105">
        <v>51</v>
      </c>
      <c r="D235" s="105"/>
      <c r="E235" s="105">
        <v>51</v>
      </c>
      <c r="F235" s="59"/>
      <c r="G235" s="105">
        <v>51</v>
      </c>
      <c r="H235" s="59"/>
      <c r="I235" s="59"/>
      <c r="J235" s="59"/>
      <c r="K235" s="59"/>
      <c r="L235" s="59"/>
      <c r="M235" s="59"/>
      <c r="N235" s="59"/>
    </row>
    <row r="236" spans="1:14" s="70" customFormat="1" ht="12.75">
      <c r="A236" s="23" t="s">
        <v>154</v>
      </c>
      <c r="B236" s="23"/>
      <c r="C236" s="24">
        <f>C231+C232+C233+C234+C235</f>
        <v>2871</v>
      </c>
      <c r="D236" s="24"/>
      <c r="E236" s="24">
        <f>E231+E232+E233+E234+E235</f>
        <v>2871</v>
      </c>
      <c r="F236" s="24"/>
      <c r="G236" s="24">
        <f>G231+G232+G233+G234+G235</f>
        <v>1895.3</v>
      </c>
      <c r="H236" s="23"/>
      <c r="I236" s="23"/>
      <c r="J236" s="23"/>
      <c r="K236" s="23"/>
      <c r="L236" s="23"/>
      <c r="M236" s="23"/>
      <c r="N236" s="23"/>
    </row>
    <row r="238" spans="1:23" s="114" customFormat="1" ht="36.75" customHeight="1">
      <c r="A238" s="135" t="s">
        <v>341</v>
      </c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08"/>
      <c r="P238" s="108"/>
      <c r="Q238" s="108"/>
      <c r="R238" s="108"/>
      <c r="S238" s="108"/>
      <c r="T238" s="108"/>
      <c r="U238" s="108"/>
      <c r="V238" s="108"/>
      <c r="W238" s="108"/>
    </row>
    <row r="239" spans="1:14" s="108" customFormat="1" ht="33" customHeight="1">
      <c r="A239" s="176" t="s">
        <v>343</v>
      </c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</row>
    <row r="240" spans="1:23" s="115" customFormat="1" ht="27.75" customHeight="1">
      <c r="A240" s="176" t="s">
        <v>344</v>
      </c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08"/>
      <c r="P240" s="108"/>
      <c r="Q240" s="108"/>
      <c r="R240" s="108"/>
      <c r="S240" s="108"/>
      <c r="T240" s="108"/>
      <c r="U240" s="108"/>
      <c r="V240" s="108"/>
      <c r="W240" s="108"/>
    </row>
    <row r="241" spans="1:14" ht="38.25">
      <c r="A241" s="47" t="s">
        <v>387</v>
      </c>
      <c r="B241" s="47" t="s">
        <v>336</v>
      </c>
      <c r="C241" s="113">
        <v>8140</v>
      </c>
      <c r="D241" s="102"/>
      <c r="E241" s="113">
        <v>8140</v>
      </c>
      <c r="F241" s="105"/>
      <c r="G241" s="113">
        <v>8140</v>
      </c>
      <c r="H241" s="78"/>
      <c r="I241" s="78"/>
      <c r="J241" s="78"/>
      <c r="K241" s="78"/>
      <c r="L241" s="78"/>
      <c r="M241" s="78"/>
      <c r="N241" s="78"/>
    </row>
    <row r="242" spans="1:14" ht="51">
      <c r="A242" s="47" t="s">
        <v>388</v>
      </c>
      <c r="B242" s="47" t="s">
        <v>53</v>
      </c>
      <c r="C242" s="113">
        <v>1500</v>
      </c>
      <c r="D242" s="113"/>
      <c r="E242" s="113">
        <v>1500</v>
      </c>
      <c r="F242" s="91"/>
      <c r="G242" s="91">
        <v>729.7</v>
      </c>
      <c r="H242" s="78"/>
      <c r="I242" s="47" t="s">
        <v>389</v>
      </c>
      <c r="J242" s="47" t="s">
        <v>390</v>
      </c>
      <c r="K242" s="89">
        <v>6091.33</v>
      </c>
      <c r="L242" s="113">
        <v>1430</v>
      </c>
      <c r="M242" s="113">
        <v>20</v>
      </c>
      <c r="N242" s="113">
        <v>20</v>
      </c>
    </row>
    <row r="243" spans="1:14" ht="12.75">
      <c r="A243" s="23" t="s">
        <v>154</v>
      </c>
      <c r="B243" s="23"/>
      <c r="C243" s="24">
        <f>C241+C242</f>
        <v>9640</v>
      </c>
      <c r="D243" s="24"/>
      <c r="E243" s="24">
        <f>E241+E242</f>
        <v>9640</v>
      </c>
      <c r="F243" s="24"/>
      <c r="G243" s="24">
        <f>G241+G242</f>
        <v>8869.7</v>
      </c>
      <c r="H243" s="59"/>
      <c r="I243" s="59"/>
      <c r="J243" s="59"/>
      <c r="K243" s="59"/>
      <c r="L243" s="59"/>
      <c r="M243" s="59"/>
      <c r="N243" s="59"/>
    </row>
    <row r="245" spans="1:14" ht="21.75" customHeight="1">
      <c r="A245" s="135" t="s">
        <v>356</v>
      </c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</row>
    <row r="246" spans="1:14" ht="29.25" customHeight="1">
      <c r="A246" s="172" t="s">
        <v>345</v>
      </c>
      <c r="B246" s="172"/>
      <c r="C246" s="172"/>
      <c r="D246" s="172"/>
      <c r="E246" s="172"/>
      <c r="F246" s="172"/>
      <c r="G246" s="172"/>
      <c r="H246" s="172"/>
      <c r="I246" s="172"/>
      <c r="J246" s="172"/>
      <c r="K246" s="172"/>
      <c r="L246" s="172"/>
      <c r="M246" s="172"/>
      <c r="N246" s="172"/>
    </row>
    <row r="247" spans="1:14" ht="25.5" customHeight="1">
      <c r="A247" s="170" t="s">
        <v>346</v>
      </c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51">
      <c r="A248" s="81" t="s">
        <v>386</v>
      </c>
      <c r="B248" s="81" t="s">
        <v>347</v>
      </c>
      <c r="C248" s="119">
        <v>1085</v>
      </c>
      <c r="D248" s="80"/>
      <c r="E248" s="119">
        <v>1085</v>
      </c>
      <c r="F248" s="80"/>
      <c r="G248" s="120">
        <v>1084.664</v>
      </c>
      <c r="H248" s="80"/>
      <c r="I248" s="81" t="s">
        <v>348</v>
      </c>
      <c r="J248" s="81" t="s">
        <v>349</v>
      </c>
      <c r="K248" s="84">
        <v>1000</v>
      </c>
      <c r="L248" s="84">
        <v>1000</v>
      </c>
      <c r="M248" s="84">
        <v>1000</v>
      </c>
      <c r="N248" s="84">
        <v>1000</v>
      </c>
    </row>
    <row r="249" spans="1:14" ht="12.75">
      <c r="A249" s="28" t="s">
        <v>154</v>
      </c>
      <c r="B249" s="81"/>
      <c r="C249" s="121">
        <f>C248</f>
        <v>1085</v>
      </c>
      <c r="D249" s="80"/>
      <c r="E249" s="121">
        <f>E248</f>
        <v>1085</v>
      </c>
      <c r="F249" s="23"/>
      <c r="G249" s="49">
        <f>G248</f>
        <v>1084.664</v>
      </c>
      <c r="H249" s="80"/>
      <c r="I249" s="81"/>
      <c r="J249" s="81"/>
      <c r="K249" s="84"/>
      <c r="L249" s="84"/>
      <c r="M249" s="80"/>
      <c r="N249" s="80"/>
    </row>
    <row r="251" spans="1:14" ht="48" customHeight="1">
      <c r="A251" s="135" t="s">
        <v>350</v>
      </c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</row>
    <row r="252" spans="1:14" ht="24.75" customHeight="1">
      <c r="A252" s="170" t="s">
        <v>351</v>
      </c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27.75" customHeight="1">
      <c r="A253" s="170" t="s">
        <v>352</v>
      </c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51">
      <c r="A254" s="81" t="s">
        <v>355</v>
      </c>
      <c r="B254" s="84" t="s">
        <v>357</v>
      </c>
      <c r="C254" s="88">
        <v>634.855</v>
      </c>
      <c r="D254" s="88"/>
      <c r="E254" s="88">
        <v>634.855</v>
      </c>
      <c r="F254" s="88">
        <v>167.429</v>
      </c>
      <c r="G254" s="88">
        <v>634.856</v>
      </c>
      <c r="H254" s="106">
        <v>202.284</v>
      </c>
      <c r="I254" s="81" t="s">
        <v>384</v>
      </c>
      <c r="J254" s="81" t="s">
        <v>349</v>
      </c>
      <c r="K254" s="106"/>
      <c r="L254" s="80"/>
      <c r="M254" s="80"/>
      <c r="N254" s="80"/>
    </row>
    <row r="255" spans="1:14" ht="51">
      <c r="A255" s="47" t="s">
        <v>385</v>
      </c>
      <c r="B255" s="54" t="s">
        <v>357</v>
      </c>
      <c r="C255" s="91">
        <v>116.459</v>
      </c>
      <c r="D255" s="89"/>
      <c r="E255" s="91">
        <v>116.459</v>
      </c>
      <c r="F255" s="91">
        <v>24.69</v>
      </c>
      <c r="G255" s="91">
        <v>116.46</v>
      </c>
      <c r="H255" s="91">
        <v>24.69</v>
      </c>
      <c r="I255" s="56"/>
      <c r="J255" s="56"/>
      <c r="K255" s="63"/>
      <c r="L255" s="59"/>
      <c r="M255" s="59"/>
      <c r="N255" s="59"/>
    </row>
    <row r="256" spans="1:14" ht="12.75">
      <c r="A256" s="23" t="s">
        <v>154</v>
      </c>
      <c r="B256" s="80"/>
      <c r="C256" s="23">
        <f>C254+C255</f>
        <v>751.3140000000001</v>
      </c>
      <c r="D256" s="80"/>
      <c r="E256" s="23">
        <f>E254+E255</f>
        <v>751.3140000000001</v>
      </c>
      <c r="F256" s="23">
        <f>F254+F255</f>
        <v>192.119</v>
      </c>
      <c r="G256" s="23">
        <f>G254+G255</f>
        <v>751.316</v>
      </c>
      <c r="H256" s="23">
        <f>H254+H255</f>
        <v>226.974</v>
      </c>
      <c r="I256" s="59"/>
      <c r="J256" s="59"/>
      <c r="K256" s="59"/>
      <c r="L256" s="59"/>
      <c r="M256" s="59"/>
      <c r="N256" s="59"/>
    </row>
    <row r="257" spans="1:14" ht="31.5">
      <c r="A257" s="124" t="s">
        <v>394</v>
      </c>
      <c r="B257" s="80"/>
      <c r="C257" s="125">
        <f aca="true" t="shared" si="2" ref="C257:H257">C17+C24+C31+C37+C43+C50+C57+C66+C97+C106+C113+C140+C148+C182+C188+C199+C220+C226+C236+C243+C249+C256</f>
        <v>60072.577000000005</v>
      </c>
      <c r="D257" s="125">
        <f t="shared" si="2"/>
        <v>8001</v>
      </c>
      <c r="E257" s="125">
        <f t="shared" si="2"/>
        <v>61144.569</v>
      </c>
      <c r="F257" s="125">
        <f t="shared" si="2"/>
        <v>8193.119</v>
      </c>
      <c r="G257" s="125">
        <f t="shared" si="2"/>
        <v>58532.80600000001</v>
      </c>
      <c r="H257" s="125">
        <f t="shared" si="2"/>
        <v>5962.614</v>
      </c>
      <c r="I257" s="59"/>
      <c r="J257" s="59"/>
      <c r="K257" s="59"/>
      <c r="L257" s="59"/>
      <c r="M257" s="59"/>
      <c r="N257" s="59"/>
    </row>
    <row r="259" ht="12.75">
      <c r="A259" s="70"/>
    </row>
    <row r="260" ht="12.75">
      <c r="A260" s="70"/>
    </row>
  </sheetData>
  <sheetProtection/>
  <mergeCells count="111">
    <mergeCell ref="A240:N240"/>
    <mergeCell ref="E8:F8"/>
    <mergeCell ref="G8:H8"/>
    <mergeCell ref="K8:K10"/>
    <mergeCell ref="L8:L10"/>
    <mergeCell ref="G9:G10"/>
    <mergeCell ref="H9:H10"/>
    <mergeCell ref="I8:I10"/>
    <mergeCell ref="J8:J10"/>
    <mergeCell ref="C7:H7"/>
    <mergeCell ref="I7:N7"/>
    <mergeCell ref="C8:D8"/>
    <mergeCell ref="M8:M10"/>
    <mergeCell ref="N8:N10"/>
    <mergeCell ref="J49:N49"/>
    <mergeCell ref="E9:E10"/>
    <mergeCell ref="F9:F10"/>
    <mergeCell ref="A13:N13"/>
    <mergeCell ref="C9:C10"/>
    <mergeCell ref="D9:D10"/>
    <mergeCell ref="A2:N2"/>
    <mergeCell ref="C4:I4"/>
    <mergeCell ref="C5:I5"/>
    <mergeCell ref="A7:A10"/>
    <mergeCell ref="B7:B10"/>
    <mergeCell ref="A21:N21"/>
    <mergeCell ref="A22:N22"/>
    <mergeCell ref="A26:N26"/>
    <mergeCell ref="A27:N27"/>
    <mergeCell ref="A14:N14"/>
    <mergeCell ref="A15:N15"/>
    <mergeCell ref="A19:N19"/>
    <mergeCell ref="A20:M20"/>
    <mergeCell ref="A28:N28"/>
    <mergeCell ref="A29:N29"/>
    <mergeCell ref="A228:N228"/>
    <mergeCell ref="A229:N229"/>
    <mergeCell ref="A33:N33"/>
    <mergeCell ref="A34:N34"/>
    <mergeCell ref="A35:N35"/>
    <mergeCell ref="A39:N39"/>
    <mergeCell ref="A40:N40"/>
    <mergeCell ref="A41:N41"/>
    <mergeCell ref="A52:N52"/>
    <mergeCell ref="A53:N53"/>
    <mergeCell ref="A54:N54"/>
    <mergeCell ref="A55:N55"/>
    <mergeCell ref="A45:N45"/>
    <mergeCell ref="A46:N46"/>
    <mergeCell ref="A47:N47"/>
    <mergeCell ref="A48:N48"/>
    <mergeCell ref="A69:N69"/>
    <mergeCell ref="A70:N70"/>
    <mergeCell ref="A99:N99"/>
    <mergeCell ref="A100:N100"/>
    <mergeCell ref="A59:N59"/>
    <mergeCell ref="A60:N60"/>
    <mergeCell ref="A62:N62"/>
    <mergeCell ref="A68:N68"/>
    <mergeCell ref="A116:N116"/>
    <mergeCell ref="A117:N117"/>
    <mergeCell ref="A118:N118"/>
    <mergeCell ref="A119:N119"/>
    <mergeCell ref="A101:N101"/>
    <mergeCell ref="A108:N108"/>
    <mergeCell ref="A109:N109"/>
    <mergeCell ref="A110:N110"/>
    <mergeCell ref="A143:N143"/>
    <mergeCell ref="A145:N145"/>
    <mergeCell ref="A150:N150"/>
    <mergeCell ref="A151:N151"/>
    <mergeCell ref="A120:N120"/>
    <mergeCell ref="A125:N125"/>
    <mergeCell ref="A135:N135"/>
    <mergeCell ref="A142:N142"/>
    <mergeCell ref="A166:N166"/>
    <mergeCell ref="A176:N176"/>
    <mergeCell ref="A170:N170"/>
    <mergeCell ref="A173:N173"/>
    <mergeCell ref="A152:N152"/>
    <mergeCell ref="A154:N154"/>
    <mergeCell ref="A157:N157"/>
    <mergeCell ref="A163:N163"/>
    <mergeCell ref="A191:N191"/>
    <mergeCell ref="A192:N192"/>
    <mergeCell ref="A193:N193"/>
    <mergeCell ref="A201:N201"/>
    <mergeCell ref="A184:N184"/>
    <mergeCell ref="A185:N185"/>
    <mergeCell ref="A186:N186"/>
    <mergeCell ref="A190:N190"/>
    <mergeCell ref="A209:N209"/>
    <mergeCell ref="A224:N224"/>
    <mergeCell ref="A223:N223"/>
    <mergeCell ref="A222:N222"/>
    <mergeCell ref="A202:N202"/>
    <mergeCell ref="A203:N203"/>
    <mergeCell ref="A207:N207"/>
    <mergeCell ref="A208:N208"/>
    <mergeCell ref="J234:N234"/>
    <mergeCell ref="A238:N238"/>
    <mergeCell ref="A239:N239"/>
    <mergeCell ref="A230:N230"/>
    <mergeCell ref="J231:N231"/>
    <mergeCell ref="J232:N232"/>
    <mergeCell ref="A252:N252"/>
    <mergeCell ref="A253:N253"/>
    <mergeCell ref="A245:N245"/>
    <mergeCell ref="A246:N246"/>
    <mergeCell ref="A247:N247"/>
    <mergeCell ref="A251:N251"/>
  </mergeCells>
  <printOptions/>
  <pageMargins left="0.75" right="0.2" top="0.46" bottom="0.32" header="0.34" footer="0.2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Saharuk</cp:lastModifiedBy>
  <cp:lastPrinted>2012-03-20T03:24:18Z</cp:lastPrinted>
  <dcterms:created xsi:type="dcterms:W3CDTF">2011-11-12T22:30:47Z</dcterms:created>
  <dcterms:modified xsi:type="dcterms:W3CDTF">2012-03-20T03:24:48Z</dcterms:modified>
  <cp:category/>
  <cp:version/>
  <cp:contentType/>
  <cp:contentStatus/>
</cp:coreProperties>
</file>